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activeTab="1"/>
  </bookViews>
  <sheets>
    <sheet name="0. Tong hop" sheetId="1" r:id="rId1"/>
    <sheet name="A. Chi thù lao" sheetId="6" r:id="rId2"/>
    <sheet name="B. Chi nguyên liệu" sheetId="8" r:id="rId3"/>
    <sheet name="C. Chi sửa chữa, mua sắm TS" sheetId="10" r:id="rId4"/>
    <sheet name="D. Chi hội thảo" sheetId="11" r:id="rId5"/>
    <sheet name="E. Chi dịch vụ thuê ngoài" sheetId="12" r:id="rId6"/>
    <sheet name="F. Chi khảo sát" sheetId="13" r:id="rId7"/>
    <sheet name="G. Chi VPP" sheetId="14" r:id="rId8"/>
    <sheet name="I. Chi khác" sheetId="16" r:id="rId9"/>
  </sheets>
  <definedNames>
    <definedName name="_xlnm.Print_Area" localSheetId="1">'A. Chi thù lao'!$A$1:$L$39</definedName>
    <definedName name="_xlnm.Print_Area" localSheetId="2">'B. Chi nguyên liệu'!$A$1:$J$23</definedName>
    <definedName name="_xlnm.Print_Area" localSheetId="3">'C. Chi sửa chữa, mua sắm TS'!$A$1:$J$23</definedName>
    <definedName name="_xlnm.Print_Area" localSheetId="4">'D. Chi hội thảo'!$A$1:$J$15</definedName>
    <definedName name="_xlnm.Print_Area" localSheetId="5">'E. Chi dịch vụ thuê ngoài'!$A$1:$J$23</definedName>
    <definedName name="_xlnm.Print_Area" localSheetId="6">'F. Chi khảo sát'!$A$1:$J$37</definedName>
    <definedName name="_xlnm.Print_Area" localSheetId="7">'G. Chi VPP'!$A$1:$J$22</definedName>
    <definedName name="_xlnm.Print_Area" localSheetId="8">'I. Chi khác'!$A$1:$J$17</definedName>
    <definedName name="_xlnm.Print_Titles" localSheetId="1">'A. Chi thù lao'!$7:$7</definedName>
    <definedName name="_xlnm.Print_Titles" localSheetId="2">'B. Chi nguyên liệu'!$6:$6</definedName>
    <definedName name="_xlnm.Print_Titles" localSheetId="3">'C. Chi sửa chữa, mua sắm TS'!$6:$6</definedName>
    <definedName name="_xlnm.Print_Titles" localSheetId="4">'D. Chi hội thảo'!$6:$6</definedName>
    <definedName name="_xlnm.Print_Titles" localSheetId="5">'E. Chi dịch vụ thuê ngoài'!$6:$6</definedName>
    <definedName name="_xlnm.Print_Titles" localSheetId="6">'F. Chi khảo sát'!$6:$6</definedName>
    <definedName name="_xlnm.Print_Titles" localSheetId="7">'G. Chi VPP'!$5:$5</definedName>
    <definedName name="_xlnm.Print_Titles" localSheetId="8">'I. Chi khác'!$6:$6</definedName>
  </definedNames>
  <calcPr calcId="144525"/>
</workbook>
</file>

<file path=xl/calcChain.xml><?xml version="1.0" encoding="utf-8"?>
<calcChain xmlns="http://schemas.openxmlformats.org/spreadsheetml/2006/main">
  <c r="G10" i="16" l="1"/>
  <c r="G11" i="16"/>
  <c r="G12" i="16"/>
  <c r="G13" i="16"/>
  <c r="G14" i="16"/>
  <c r="G15" i="16"/>
  <c r="G16" i="16"/>
  <c r="G9" i="16"/>
  <c r="F16" i="16"/>
  <c r="F10" i="16"/>
  <c r="F11" i="16"/>
  <c r="F13" i="16"/>
  <c r="F14" i="16"/>
  <c r="F9" i="16"/>
  <c r="G22" i="12"/>
  <c r="F22" i="12"/>
  <c r="G10" i="12"/>
  <c r="G11" i="12"/>
  <c r="G13" i="12"/>
  <c r="G14" i="12"/>
  <c r="G15" i="12"/>
  <c r="G17" i="12"/>
  <c r="G18" i="12"/>
  <c r="G19" i="12"/>
  <c r="G21" i="12"/>
  <c r="G9" i="12"/>
  <c r="F11" i="12"/>
  <c r="F13" i="12"/>
  <c r="F14" i="12"/>
  <c r="F15" i="12"/>
  <c r="F17" i="12"/>
  <c r="F18" i="12"/>
  <c r="F19" i="12"/>
  <c r="F21" i="12"/>
  <c r="F10" i="12"/>
  <c r="F9" i="12"/>
  <c r="G11" i="13" l="1"/>
  <c r="G15" i="13"/>
  <c r="G23" i="13"/>
  <c r="G24" i="13"/>
  <c r="G27" i="13"/>
  <c r="G28" i="13"/>
  <c r="G29" i="13"/>
  <c r="G31" i="13"/>
  <c r="G32" i="13"/>
  <c r="G33" i="13"/>
  <c r="G35" i="13"/>
  <c r="F25" i="13"/>
  <c r="G25" i="13" s="1"/>
  <c r="F27" i="13"/>
  <c r="F28" i="13"/>
  <c r="F29" i="13"/>
  <c r="F31" i="13"/>
  <c r="F32" i="13"/>
  <c r="F33" i="13"/>
  <c r="F35" i="13"/>
  <c r="F10" i="13"/>
  <c r="G10" i="13" s="1"/>
  <c r="F11" i="13"/>
  <c r="F12" i="13"/>
  <c r="G12" i="13" s="1"/>
  <c r="F13" i="13"/>
  <c r="G13" i="13" s="1"/>
  <c r="F14" i="13"/>
  <c r="G14" i="13" s="1"/>
  <c r="F15" i="13"/>
  <c r="F16" i="13"/>
  <c r="G16" i="13" s="1"/>
  <c r="F17" i="13"/>
  <c r="G17" i="13" s="1"/>
  <c r="F18" i="13"/>
  <c r="G18" i="13" s="1"/>
  <c r="F19" i="13"/>
  <c r="G19" i="13" s="1"/>
  <c r="F20" i="13"/>
  <c r="G20" i="13" s="1"/>
  <c r="F21" i="13"/>
  <c r="G21" i="13" s="1"/>
  <c r="F22" i="13"/>
  <c r="G22" i="13" s="1"/>
  <c r="F23" i="13"/>
  <c r="F24" i="13"/>
  <c r="F9" i="13"/>
  <c r="G9" i="13" s="1"/>
  <c r="F22" i="10"/>
  <c r="G10" i="10"/>
  <c r="G11" i="10"/>
  <c r="G22" i="10"/>
  <c r="G13" i="10"/>
  <c r="G14" i="10"/>
  <c r="G15" i="10"/>
  <c r="G17" i="10"/>
  <c r="G18" i="10"/>
  <c r="G19" i="10"/>
  <c r="G21" i="10"/>
  <c r="G9" i="10"/>
  <c r="F10" i="10"/>
  <c r="F11" i="10"/>
  <c r="F13" i="10"/>
  <c r="F14" i="10"/>
  <c r="F15" i="10"/>
  <c r="F17" i="10"/>
  <c r="F18" i="10"/>
  <c r="F19" i="10"/>
  <c r="F21" i="10"/>
  <c r="F9" i="10"/>
  <c r="I20" i="6"/>
  <c r="I21" i="6"/>
  <c r="I22" i="6"/>
  <c r="I23" i="6"/>
  <c r="I24" i="6"/>
  <c r="I25" i="6"/>
  <c r="I26" i="6"/>
  <c r="I27" i="6"/>
  <c r="I28" i="6"/>
  <c r="I29" i="6"/>
  <c r="I30" i="6"/>
  <c r="I31" i="6"/>
  <c r="I32" i="6"/>
  <c r="I33" i="6"/>
  <c r="I34" i="6"/>
  <c r="G12" i="8"/>
  <c r="G15" i="8"/>
  <c r="G16" i="8"/>
  <c r="G17" i="8"/>
  <c r="G18" i="8"/>
  <c r="G19" i="8"/>
  <c r="G20" i="8"/>
  <c r="G21" i="8"/>
  <c r="F14" i="8"/>
  <c r="G14" i="8" s="1"/>
  <c r="F13" i="8"/>
  <c r="G13" i="8" s="1"/>
  <c r="F11" i="8"/>
  <c r="G11" i="8" s="1"/>
  <c r="F10" i="8"/>
  <c r="G10" i="8" s="1"/>
  <c r="F9" i="8"/>
  <c r="G9" i="8" s="1"/>
  <c r="G22" i="8" l="1"/>
  <c r="G36" i="13"/>
  <c r="F36" i="13"/>
  <c r="G34" i="6"/>
  <c r="F22" i="8"/>
  <c r="G15" i="6" l="1"/>
  <c r="H15" i="6" s="1"/>
  <c r="I15" i="6" s="1"/>
  <c r="F10" i="11" l="1"/>
  <c r="G10" i="11" s="1"/>
  <c r="F11" i="11"/>
  <c r="G11" i="11" s="1"/>
  <c r="F12" i="11"/>
  <c r="G12" i="11" s="1"/>
  <c r="F13" i="11"/>
  <c r="G13" i="11" s="1"/>
  <c r="F9" i="11"/>
  <c r="G9" i="11" l="1"/>
  <c r="G14" i="11" s="1"/>
  <c r="F14" i="11"/>
  <c r="G36" i="6"/>
  <c r="G35" i="6"/>
  <c r="G32" i="6"/>
  <c r="G33" i="6"/>
  <c r="G31" i="6"/>
  <c r="G28" i="6"/>
  <c r="G29" i="6"/>
  <c r="G27" i="6"/>
  <c r="G24" i="6"/>
  <c r="G23" i="6"/>
  <c r="G22" i="6"/>
  <c r="G19" i="6"/>
  <c r="G20" i="6"/>
  <c r="G18" i="6"/>
  <c r="G16" i="6"/>
  <c r="H16" i="6" s="1"/>
  <c r="I16" i="6" s="1"/>
  <c r="G14" i="6"/>
  <c r="H35" i="6" l="1"/>
  <c r="H18" i="6"/>
  <c r="I18" i="6" s="1"/>
  <c r="H14" i="6"/>
  <c r="I14" i="6" s="1"/>
  <c r="I35" i="6" l="1"/>
  <c r="F14" i="1"/>
  <c r="G14" i="1"/>
  <c r="E14" i="1"/>
  <c r="F13" i="1"/>
  <c r="G13" i="1"/>
  <c r="E13" i="1"/>
  <c r="F12" i="1"/>
  <c r="G12" i="1"/>
  <c r="E12" i="1"/>
  <c r="F11" i="1"/>
  <c r="G11" i="1"/>
  <c r="E11" i="1"/>
  <c r="F10" i="1"/>
  <c r="G10" i="1"/>
  <c r="E10" i="1"/>
  <c r="F9" i="1"/>
  <c r="G9" i="1"/>
  <c r="E9" i="1"/>
  <c r="F8" i="1"/>
  <c r="G8" i="1"/>
  <c r="E8" i="1"/>
  <c r="G7" i="1"/>
  <c r="F7" i="1"/>
  <c r="C14" i="1"/>
  <c r="C13" i="1"/>
  <c r="C12" i="1"/>
  <c r="C11" i="1"/>
  <c r="C10" i="1"/>
  <c r="C9" i="1"/>
  <c r="C8" i="1"/>
  <c r="H36" i="6"/>
  <c r="I36" i="6" s="1"/>
  <c r="H34" i="6"/>
  <c r="H31" i="6"/>
  <c r="H32" i="6"/>
  <c r="H33" i="6"/>
  <c r="H27" i="6"/>
  <c r="H28" i="6"/>
  <c r="H29" i="6"/>
  <c r="H22" i="6"/>
  <c r="H23" i="6"/>
  <c r="H24" i="6"/>
  <c r="H19" i="6"/>
  <c r="I19" i="6" s="1"/>
  <c r="H20" i="6"/>
  <c r="H13" i="6"/>
  <c r="I13" i="6" s="1"/>
  <c r="E24" i="13"/>
  <c r="E23" i="13"/>
  <c r="E22" i="13"/>
  <c r="H26" i="6" l="1"/>
  <c r="H30" i="6"/>
  <c r="H25" i="6" s="1"/>
  <c r="H21" i="6"/>
  <c r="H17" i="6"/>
  <c r="I17" i="6" s="1"/>
  <c r="H12" i="6" l="1"/>
  <c r="I12" i="6" l="1"/>
  <c r="H11" i="6"/>
  <c r="I11" i="6" s="1"/>
  <c r="I38" i="6" s="1"/>
  <c r="E7" i="1" s="1"/>
  <c r="H38" i="6" l="1"/>
  <c r="C7" i="1" s="1"/>
  <c r="G16" i="1"/>
  <c r="C15" i="1" l="1"/>
  <c r="C16" i="1" s="1"/>
  <c r="D7" i="1" s="1"/>
  <c r="E16" i="1"/>
  <c r="D15" i="1" l="1"/>
  <c r="D12" i="1"/>
  <c r="D8" i="1"/>
  <c r="D13" i="1"/>
  <c r="D9" i="1"/>
  <c r="D14" i="1"/>
  <c r="D11" i="1"/>
  <c r="D10" i="1"/>
  <c r="D16" i="1" l="1"/>
</calcChain>
</file>

<file path=xl/sharedStrings.xml><?xml version="1.0" encoding="utf-8"?>
<sst xmlns="http://schemas.openxmlformats.org/spreadsheetml/2006/main" count="360" uniqueCount="133">
  <si>
    <t>TT</t>
  </si>
  <si>
    <t>Giải trình và phương thức thanh toán</t>
  </si>
  <si>
    <t>I</t>
  </si>
  <si>
    <t>II</t>
  </si>
  <si>
    <t>III</t>
  </si>
  <si>
    <t>Nội dung</t>
  </si>
  <si>
    <t>Kinh phí</t>
  </si>
  <si>
    <t>Khoán</t>
  </si>
  <si>
    <t>Không khoán</t>
  </si>
  <si>
    <t>Tổng cộng</t>
  </si>
  <si>
    <t xml:space="preserve">Tỷ lệ </t>
  </si>
  <si>
    <t>(Đơn vị tính: đồng)</t>
  </si>
  <si>
    <t>(Đơn vị tính:  đồng)</t>
  </si>
  <si>
    <t>3.2</t>
  </si>
  <si>
    <t>3.1</t>
  </si>
  <si>
    <t>2.2</t>
  </si>
  <si>
    <t>2</t>
  </si>
  <si>
    <t>3</t>
  </si>
  <si>
    <t>4</t>
  </si>
  <si>
    <t xml:space="preserve">Tên đề tài: </t>
  </si>
  <si>
    <t>Số TT</t>
  </si>
  <si>
    <t>Nội dung công việc</t>
  </si>
  <si>
    <t>Hệ số lao động khoa học</t>
  </si>
  <si>
    <t>Số người trong nhóm chức danh</t>
  </si>
  <si>
    <t>Tổng số tháng quy đổi của chức danh/nhóm chức danh</t>
  </si>
  <si>
    <t>Tổng thù lao thực hiện nhiệm vụ</t>
  </si>
  <si>
    <t>7=3x5x6</t>
  </si>
  <si>
    <t>Xây dựng thuyết minh nhiệm vụ</t>
  </si>
  <si>
    <t>Nội dung nghiên cứu</t>
  </si>
  <si>
    <t>- Thù lao thành viên chính</t>
  </si>
  <si>
    <t>1.1</t>
  </si>
  <si>
    <t>1.2</t>
  </si>
  <si>
    <t>1.3</t>
  </si>
  <si>
    <t>1.4</t>
  </si>
  <si>
    <t>2.1</t>
  </si>
  <si>
    <t>- Thù lao 01 thành viên</t>
  </si>
  <si>
    <t>- Thù lao nhóm kỹ thuật viên, nhân viên hỗ trợ</t>
  </si>
  <si>
    <t>- Thù lao lao động phổ thông (tính bằng mức lương tối thiểu vùng cao nhất 4,68 triệu đồng x số tháng thực hiện quy đổi)</t>
  </si>
  <si>
    <r>
      <t xml:space="preserve">Thù lao của chủ nhiệm nhiệm vụ:
</t>
    </r>
    <r>
      <rPr>
        <sz val="10"/>
        <rFont val="Times New Roman"/>
        <family val="1"/>
      </rPr>
      <t>(TL</t>
    </r>
    <r>
      <rPr>
        <sz val="5"/>
        <rFont val="Times New Roman"/>
        <family val="1"/>
      </rPr>
      <t>CN</t>
    </r>
    <r>
      <rPr>
        <sz val="10"/>
        <rFont val="Times New Roman"/>
        <family val="1"/>
      </rPr>
      <t xml:space="preserve"> = 1,0 x DM</t>
    </r>
    <r>
      <rPr>
        <sz val="5"/>
        <rFont val="Times New Roman"/>
        <family val="1"/>
      </rPr>
      <t>CN</t>
    </r>
    <r>
      <rPr>
        <sz val="10"/>
        <rFont val="Times New Roman"/>
        <family val="1"/>
      </rPr>
      <t xml:space="preserve"> x 20% x T)</t>
    </r>
  </si>
  <si>
    <r>
      <t xml:space="preserve">Thù lao của thư ký khoa học:
</t>
    </r>
    <r>
      <rPr>
        <sz val="10"/>
        <rFont val="Times New Roman"/>
        <family val="1"/>
      </rPr>
      <t>(TL</t>
    </r>
    <r>
      <rPr>
        <sz val="5"/>
        <rFont val="Times New Roman"/>
        <family val="1"/>
      </rPr>
      <t>TK</t>
    </r>
    <r>
      <rPr>
        <sz val="10"/>
        <rFont val="Times New Roman"/>
        <family val="1"/>
      </rPr>
      <t xml:space="preserve"> = 0,3 x DM</t>
    </r>
    <r>
      <rPr>
        <sz val="5"/>
        <rFont val="Times New Roman"/>
        <family val="1"/>
      </rPr>
      <t>CN</t>
    </r>
    <r>
      <rPr>
        <sz val="10"/>
        <rFont val="Times New Roman"/>
        <family val="1"/>
      </rPr>
      <t xml:space="preserve"> x 20% x T)</t>
    </r>
  </si>
  <si>
    <t>Xây dựng báo cáo tổng kết</t>
  </si>
  <si>
    <t>TỔNG CỘNG</t>
  </si>
  <si>
    <r>
      <t>Định mức thù lao tháng của chủ nhiệm (DM</t>
    </r>
    <r>
      <rPr>
        <b/>
        <sz val="5"/>
        <rFont val="Times New Roman"/>
        <family val="1"/>
      </rPr>
      <t>CN</t>
    </r>
    <r>
      <rPr>
        <b/>
        <sz val="10"/>
        <rFont val="Times New Roman"/>
        <family val="1"/>
      </rPr>
      <t>)</t>
    </r>
  </si>
  <si>
    <t>DỰ TOÁN CHI TIẾT KINH PHÍ THỰC HIỆN NHIỆM VỤ KH&amp;CN CẤP CƠ SỞ</t>
  </si>
  <si>
    <t>A. CHI THÙ LAO THỰC HIỆN NHIỆM VỤ KH&amp;CN</t>
  </si>
  <si>
    <t>B. CHI MUA NGUYÊN LIỆU, NHIÊN LIỆU, VẬT LIỆU, MẪU VẬT, DỤNG CỤ, PHỤ TÙNG, VẬT RẺ TIỀN MAU HƯ HỎNG, NĂNG LƯỢNG, TÀI LIỆU, SỐ LIỆU, SÁCH, BÁO, TẠP CHÍ THAM KHẢO, QUYỀN SỞ HỮU VÀ SỬ DỤNG ĐỐI TƯỢNG CỦA QUYỀN SỞ HỮU TRÍ TUỆ PHỤC VỤ HOẠT ĐỘNG NGHIÊN CỨU</t>
  </si>
  <si>
    <t>NSNN</t>
  </si>
  <si>
    <t>Ngoài NSNN</t>
  </si>
  <si>
    <t>Thành tiền</t>
  </si>
  <si>
    <t>Đơn giá</t>
  </si>
  <si>
    <t>Số lượng</t>
  </si>
  <si>
    <t>Đơn vị tính</t>
  </si>
  <si>
    <t>6=4x5</t>
  </si>
  <si>
    <t xml:space="preserve">Nội dung 1: …
</t>
  </si>
  <si>
    <t>…</t>
  </si>
  <si>
    <t xml:space="preserve">Nội dung 2: …
</t>
  </si>
  <si>
    <t xml:space="preserve">Nội dung 3: …
</t>
  </si>
  <si>
    <t xml:space="preserve">Nội dung 4: …
</t>
  </si>
  <si>
    <t>C. CHI SỬA CHỮA, MUA SẮM, THUÊ TÀI SẢN (HOẶC CƠ SỞ VẬT CHẤT, TRANG THIẾT BỊ) PHỤC VỤ TRỰC TIẾP CHO HOẠT ĐỘNG NGHIÊN CỨU KHOA HỌC CỦA NHIỆM VỤ KH&amp;CN</t>
  </si>
  <si>
    <t>Dự toán chi sửa chữa, mua sắm tài sản cố định được xây dựng trên cơ sở thuyết minh dự kiến khối lượng công việc, chế độ và định mức chi tiêu NSNN (nếu có). Việc mua sắm phải phù hợp với tiến độ của nhiệm vụ KH&amp;CN và trong phạm vi dự toán hàng năm.</t>
  </si>
  <si>
    <t xml:space="preserve">Dự toán chi mua vật tư, nguyên, nhiên, vật liệu được xây dựng trên cơ sở thuyết minh dự kiến khối lượng công việc, chế độ và định mức chi tiêu NSNN (nếu có). </t>
  </si>
  <si>
    <t>Người chủ trì</t>
  </si>
  <si>
    <t>Thư ký hội thảo khoa học, diễn đàn, tọa đàm khoa học</t>
  </si>
  <si>
    <t>Báo cáo viên trình bày tại hội thảo khoa học, diễn đàn, tọa đàm khoa học</t>
  </si>
  <si>
    <t>Báo cáo khoa học được cơ quan tổ chức hội thảo đề nghị viết báo cáo nhưng không trình bày tại hội thảo</t>
  </si>
  <si>
    <t>Thành viên tham gia hội thảo khoa học, diễn đàn, tọa đàm khoa học</t>
  </si>
  <si>
    <t>Báo cáo</t>
  </si>
  <si>
    <t>Thành viên/buổi</t>
  </si>
  <si>
    <t>E. CHI TRẢ DỊCH VỤ THUÊ NGOÀI PHỤC VỤ HOẠT ĐỘNG NGHIÊN CỨU</t>
  </si>
  <si>
    <t>F. CHI ĐIỀU TRA, KHẢO SÁT THU THẬP SỐ LIỆU</t>
  </si>
  <si>
    <t>Chi lập mẫu phiếu Điều tra thống kê</t>
  </si>
  <si>
    <t>Lấy ý kiến chuyên gia về phương án điều tra, nội dung phiếu điều tra, báo cáo kết quả điều tra (tối đa không quá 05 chuyên gia), nhà quản lý (trường hợp không thành lập Hội đồng)</t>
  </si>
  <si>
    <t>Phiếu mẫu được duyệt</t>
  </si>
  <si>
    <t>Bài viết</t>
  </si>
  <si>
    <t>Chi đối tượng cung cấp thông tin, tự điền phiếu điều tra</t>
  </si>
  <si>
    <t>1.3.1</t>
  </si>
  <si>
    <t>Cá nhân</t>
  </si>
  <si>
    <t>a)</t>
  </si>
  <si>
    <t>b)</t>
  </si>
  <si>
    <t>c)</t>
  </si>
  <si>
    <t>Dưới 30 chỉ tiêu</t>
  </si>
  <si>
    <t>Trên 30 chỉ tiêu đến 40 chỉ tiêu</t>
  </si>
  <si>
    <t>Trên 40 chỉ tiêu</t>
  </si>
  <si>
    <t>Phiếu</t>
  </si>
  <si>
    <t>1.3.2</t>
  </si>
  <si>
    <t>Tổ chức</t>
  </si>
  <si>
    <t xml:space="preserve"> 
Đối với tổ chức (không bao gồm các cơ quan, đơn vị của nhà nước thực hiện cung cấp thông tin theo quy định)</t>
  </si>
  <si>
    <t>1.3.2.1</t>
  </si>
  <si>
    <t>1.3.2.2</t>
  </si>
  <si>
    <t xml:space="preserve"> Đối với các cơ quan, đơn vị của nhà nước</t>
  </si>
  <si>
    <t>Chi viết báo cáo kết quả điều tra</t>
  </si>
  <si>
    <t>Báo cáo tổng hợp kết quả điều tra. Tùy theo tính chất, quy mô của cuộc điều tra: 04 triệu - 6,4 triệu đồng/báo cáo</t>
  </si>
  <si>
    <t>G. CHI VĂN PHÒNG PHẨM, THÔNG TIN LIÊN LẠC, IN ẤN PHỤC VỤ HOẠT ĐỘNG NGHIÊN CỨU</t>
  </si>
  <si>
    <t>Căn cứ thực hiện: 
- Nghị quyết số 12/2019/NQ-HĐND ngày 31/7/2019 của Hội đồng nhân dân tỉnh Bình Dương
- Thông tư 37/2022/TT-BTC ngày 22/6/2022 của Bộ Tài chính</t>
  </si>
  <si>
    <t>'- Nội dung công việc này chủ nhiệm và thư ký khoa học của nhiệm vụ thực hiện, đã được tính trong thù lao của chủ nhiệm và thư ký khoa học, không tính thù lao riêng.
- Thuyết minh đề cương được Chủ nhiệm đề tài, tổ chức chủ trì, Phòng Khoa học ký xác nhận.</t>
  </si>
  <si>
    <t>Các báo cáo tương ứng với mỗi nội dung được Chủ nhiệm đề tài ký xác nhận đạt yêu cầu.</t>
  </si>
  <si>
    <t>Căn cứ thực hiện: 
- Nghị quyết số 06/2023/NQ-HĐND ngày 26/7/2023 của Hội đồng nhân dân tỉnh Bình Dương
- Thông tư 03/2023/TT-BTC ngày 10/01/2023 của Bộ Tài chính
- Thông tư 02/2023/TT-BKHCN ngày 08/5/2023 của Bộ KH&amp;CN
- Thông tư liên tịch số 27/TTLT-BKHCN-BTC ngày 30/12/2015 của Bộ KHCN và Bộ Tài chính
- Thông tư 02/2015/TT-BLĐTBXH ngày 12/01/2015 của Bộ Lao động - Thương binh và Xã hội
- Bảng kê chi trả tiền công; chứng từ liên quan đến chuyển khoản, giao nhận tiền; các hợp đồng khoán việc và biên bản thanh lý hợp đồng; các báo cáo đã được thanh toán tiền công.</t>
  </si>
  <si>
    <t>Căn cứ thực hiện: 
- Nghị quyết số 06/2023/NQ-HĐND ngày 26/7/2023 của Hội đồng nhân dân tỉnh Bình Dương
- Thông tư 03/2023/TT-BTC ngày 10/01/2023 của Bộ Tài chính
- Thông tư 02/2023/TT-BKHCN ngày 08/5/2023 của Bộ KH&amp;CN
- Thông tư liên tịch số 27/TTLT-BKHCN-BTC ngày 30/12/2015 của Bộ KHCN và Bộ Tài chính
- Bảng kê chi trả tiền công; chứng từ liên quan đến chuyển khoản, giao nhận tiền; các hợp đồng khoán việc và biên bản thanh lý hợp đồng; các báo cáo đã được thanh toán tiền công.</t>
  </si>
  <si>
    <t>Căn cứ thực hiện: 
- Nghị quyết số 06/2023/NQ-HĐND ngày 26/7/2023 của Hội đồng nhân dân tỉnh Bình Dương
- Thông tư 03/2023/TT-BTC ngày 10/01/2023 của Bộ Tài chính
- Thông tư 02/2023/TT-BKHCN ngày 08/5/2023 của Bộ KH&amp;CN
- Thông tư liên tịch số 27/TTLT-BKHCN-BTC ngày 30/12/2015 của Bộ KHCN và Bộ Tài chính
- Thông tư 65/2021/TT-BTC ngày 29/7/2021 của Bộ Tài chính
- Bảng kê chi trả tiền công; chứng từ liên quan đến chuyển khoản, giao nhận tiền; các hợp đồng khoán việc và biên bản thanh lý hợp đồng; các báo cáo đã được thanh toán tiền công.</t>
  </si>
  <si>
    <t>Căn cứ thực hiện: 
- Nghị quyết số 06/2023/NQ-HĐND ngày 26/7/2023 của Hội đồng nhân dân tỉnh Bình Dương
- Thông tư 03/2023/TT-BTC ngày 10/01/2023 của Bộ Tài chính
- Thông tư 02/2023/TT-BKHCN ngày 08/5/2023 của Bộ KH&amp;CN
- Thông tư liên tịch số 27/TTLT-BKHCN-BTC ngày 30/12/2015 của Bộ KHCN và Bộ Tài chính
- Nghị quyết số 03/2018/NQ-HĐND ngày 20/7/2018 của Hội đồng nhân dân tỉnh Bình Dương
- Nghị quyết số 03/2019/NQ-HĐND ngày 31/7/2019 của Hội đồng nhân dân tỉnh Bình Dương
- Bảng kê chi trả tiền công; chứng từ liên quan đến chuyển khoản, giao nhận tiền; các hợp đồng khoán việc và biên bản thanh lý hợp đồng; các báo cáo đã được thanh toán tiền công.</t>
  </si>
  <si>
    <t xml:space="preserve">Căn cứ thực hiện: 
- Thực hiện dự toán theo thuyết minh hoặc theo các quy định hiện hành về chế độ và định mức chi tiêu NSNN (nếu có), thanh toán theo hợp đồng và thực tế phát sinh trong phạm vi dự toán được phê duyệt.
</t>
  </si>
  <si>
    <t>TỔNG HỢP DỰ TOÁN KINH PHÍ THỰC HIỆN NHIỆM VỤ KH&amp;CN CẤP CƠ SỞ</t>
  </si>
  <si>
    <t>I. CHI KHÁC CÓ LIÊN QUAN TRỰC TIẾP ĐẾN TRIỂN KHAI THỰC HIỆN NHIỆM VỤ KH&amp;CN (nếu có)</t>
  </si>
  <si>
    <t>Chi thù lao thực hiện nhiệm vụ KH&amp;CN</t>
  </si>
  <si>
    <t>Chi mua nguyên liệu, nhiên liệu, vật liệu, mẫu vật, dụng cụ, phụ tùng, vật rẻ tiền mau hư hỏng, năng lượng, tài liệu, số liệu, sách, báo, tạp chí tham khảo, quyền sở hữu và sử dụng đối tượng của quyền SHTT phục vụ hoạt động nghiên cứu</t>
  </si>
  <si>
    <t>Chi sửa chữa, mua sắm, thuê tài sản (hoặc cơ sở vật chất, trang thiết bị) phục vụ trực tiếp cho hoạt động nghiên cứu khoa học của nhiệm vụ KH&amp;CN</t>
  </si>
  <si>
    <t>Chi hội nghị, hội thảo khoa học, diễn đàn, tọa đàm khoa học, công tác phí trong nước, hợp tác quốc tế (đoàn ra, đoàn vào) phục vụ hoạt động nghiên cứu</t>
  </si>
  <si>
    <t>Chi trả dịch vụ thuê ngoài phục vụ hoạt động nghiên cứu</t>
  </si>
  <si>
    <t>Chi điều tra, khảo sát thu thập số liệu</t>
  </si>
  <si>
    <t>Chi văn phòng phẩm, thông tin liên lạc, in ấn phục vụ hoạt động nghiên cứu</t>
  </si>
  <si>
    <t>Chi khác có liên quan trực tiếp đến triển khai thực hiện nhiệm vụ KH&amp;CN (nếu có)</t>
  </si>
  <si>
    <t>Chi quản lý chung nhiệm vụ KH&amp;CN</t>
  </si>
  <si>
    <t>Cơ sở dự toán kinh phí thực hiện đề tài:
1. Nghị quyết số 06/2023/NQ-HĐND ngày 26/7/2023 của Hội đồng nhân dân tỉnh Bình Dương quy định lập dự toán, quản lý sử dụng và quyết toán kinh phí ngân sách Nhà nước thực hiện nhiệm vụ KH&amp;CN trên địa bàn tỉnh Bình Dương.
2. Thông tư số 03/2023/TT-BTC ngày 10/01/2023 của Bộ trưởng Bộ Tài chính quy định lập dự toán, quản lý sử dụng và quyết toán kinh phí ngân sách Nhà nước thực hiện nhiệm vụ KH&amp;CN.
3. Thông tư số 02/2023/TT-BKHCN ngày 08/5/2023 của Bộ trưởng Bộ KH&amp;CN hướng dẫn một số nội dung chuyên môn phục vụ công tác xây dựng dự toán thực hiện nhiệm vụ KH&amp;CN có sử dụng ngân sách Nhà nước.
4. Thông tư liên tịch số 27/2015/TTLT-BKHCN-BTC ngày 30/12/2015 của Bộ KH&amp;CN và Bộ Tài chính quy định khoán chi thực hiện nhiệm vụ KH&amp;CN sử dụng ngân sách Nhà nước.
5. Thông tư số 58/2018/TT-BTC ngày 29/3/2016 của Bộ Tài chính quy định chi tiết việc sử dụng vốn Nhà nước để mua sắm nhằm duy trì hoạt động thường xuyên của cơ quan Nhà nước, đơn vị thuộc lực lượng vũ trang nhân dân, đơn vị sự nghiệp công lập, tổ chức chính trị, tổ chức chính trị - xã hội, tổ chức chính trị xã hội - nghề nghiệp, tổ chức xã hội, tổ chức xã hội - nghề nghiệp.
6. Nghị quyết số 02/2018/NQ-HĐND ngày 20/7/2018 của Hội đồng nhân dân tỉnh ban hành Quy định phân cấp quản lý tài sản công thuộc phạm vi quản lý của tỉnh Bình Dương.
7. Nghị định số 70/2018/NĐ-CP ngày 15/5/2018 của Chinh phủ quy định việc quản lý, sử dụng tài sản được hình thành thông qua việc triển khai thực hiện các nhiệm vụ KH&amp;CN sử dụng vốn Nhà nước.
8. Nghị quyết số 03/2018/NQ-HĐND ngày 20/7/2018 của Hội đồng nhân dân tỉnh Bình Dương về mức chi công tác phí, chi hội nghị trên địa bàn tỉnh Bình Dương.
9. Nghị quyết số 03/2019/NQ-HĐND ngày 31/7/2019 của Hội đồng nhân dân tỉnh Bình Dương quy định mức chi tiếp khách nước ngoài vào làm việc, mức chi tổ chức hội nghị, hội thảo quốc tế và chi tiếp khách trong nước tại tỉnh Bình Dương.
10. Nghị quyết số 12/2019/NQ-HĐND ngày 31/7/2019 của Hội đồng nhân dân tỉnh Bình Dương quy định nội dung chi và mức chi thực hiện các cuộc điều tra thống kê trên địa bàn tỉnh Bình Dương.
11. Thông tư số 02/2015/TT-BLĐTBXH ngày 12/01/2015 của Bộ Lao động – Thương binh và Xã hội quy định mức lương đối với chuyên gia tư vấn trong nước làm cơ sở dự toán gói thầu cung cấp dịch vụ tư vấn áp dụng hình thức hợp đồng theo thời gian sử dụng vốn Nhà nước.
12. Thông tư số 65/2021/TT-BTC ngày 29/7/2021 của Bộ Tài chính quy định về lập dự toán, quản lý, sử dụng và quyết toán kinh phí bảo dưỡng, sửa chữa tài sản công.
- Thông tư 194/2012/TT-BTC ngày 15 tháng 11 năm 2012 của Bộ Tài chính Hướng dẫn mức chi tạo lập thông tin điện tử nhằm duy trì hoạt động thường xuyên của cơ quan, đơn vị sử dụng ngân sách nhà nước;
- Thông tư số 36/2018/TT-BTC ngày 30 tháng 3 năm 2018 của Bộ Tài chính hướng dẫn việc lập dự toán, quản lý, sử dụng và quyết toán kinh phí dành cho công tác đào tạo, bồi dưỡng cán bộ, công chức, viên chức;
- Thông tư 109/2016/TT-BTC ngày 30 tháng 6 năm 2016 của Bộ Tài chính Quy định về lập dự toán quản lý, sử dụng và quyết toán kinh phí thực hiện các cuộc điều tra thống kê, tổng điều tra thống kê quốc gia;
- Nghị định 90/2019/NĐ-CP ngày 15 tháng 11 năm 2019 của Chính phủ quy định mức lương tối thiểu vùng đối với người lao động làm việc theo hợp đồng lao động;</t>
  </si>
  <si>
    <t>NSNN (Khoán)</t>
  </si>
  <si>
    <t>NSNN (Không khoán)</t>
  </si>
  <si>
    <t>Số ngày công thực hiện</t>
  </si>
  <si>
    <t>Công việc 1: …</t>
  </si>
  <si>
    <t>- Thù lao thành viên</t>
  </si>
  <si>
    <t>- Thù lao kỹ thuật viên, nhân viên hỗ trợ</t>
  </si>
  <si>
    <t>Công việc 3: …</t>
  </si>
  <si>
    <t>Nội dung 2: …</t>
  </si>
  <si>
    <t>Công việc 2: …</t>
  </si>
  <si>
    <t>D. CHI HỘI NGHỊ, HỘI THẢO KHOA HỌC, DIỄN ĐÀN, TỌA ĐÀM KHOA HỌC, CÔNG TÁC PHÍ TRONG NƯỚC PHỤC VỤ HOẠT ĐỘNG NGHIÊN CỨU</t>
  </si>
  <si>
    <t>1,3</t>
  </si>
  <si>
    <t>Hóa đơn, chứng từ hợp lệ</t>
  </si>
  <si>
    <t xml:space="preserve">Tổng kinh phí (Bằng chữ):  </t>
  </si>
  <si>
    <t>Ngày</t>
  </si>
  <si>
    <t>Nội dung 1: ……….</t>
  </si>
  <si>
    <t>Công việc 1: …….</t>
  </si>
  <si>
    <t>Công việc 2: …………….</t>
  </si>
  <si>
    <t>Chủ đề hội thảo khoa học, diễn đàn, tọa đàm khoa học: "..."</t>
  </si>
  <si>
    <t>1</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</si>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</sst>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_-;\-* #,##0.00_-;_-* &quot;-&quot;??_-;_-@_-"/>
    <numFmt numFmtId="165" formatCode="_-* #,##0_-;\-* #,##0_-;_-* &quot;-&quot;??_-;_-@_-"/>
    <numFmt numFmtId="166" formatCode="#,##0.0"/>
    <numFmt numFmtId="167" formatCode="_-* #,##0.0_-;\-* #,##0.0_-;_-* &quot;-&quot;??_-;_-@_-"/>
    <numFmt numFmtId="168" formatCode="#,##0.00000"/>
    <numFmt numFmtId="169" formatCode="0.0"/>
    <numFmt numFmtId="170" formatCode="_(* #,##0_);_(* \(#,##0\);_(* &quot;-&quot;??_);_(@_)"/>
    <numFmt numFmtId="171" formatCode="0.000"/>
  </numFmts>
  <fonts count="37" x14ac:knownFonts="1">
    <font>
      <sz val="11"/>
      <color indexed="8"/>
      <name val="Calibri"/>
      <family val="2"/>
    </font>
    <font>
      <sz val="11"/>
      <color indexed="8"/>
      <name val="Calibri"/>
      <family val="2"/>
    </font>
    <font>
      <sz val="11"/>
      <color indexed="8"/>
      <name val="Calibri"/>
      <family val="2"/>
    </font>
    <font>
      <sz val="10"/>
      <name val="Arial"/>
      <family val="2"/>
    </font>
    <font>
      <b/>
      <sz val="13"/>
      <name val="Times New Roman"/>
      <family val="1"/>
    </font>
    <font>
      <sz val="13"/>
      <name val="Times New Roman"/>
      <family val="1"/>
    </font>
    <font>
      <sz val="12"/>
      <name val="Times New Roman"/>
      <family val="1"/>
    </font>
    <font>
      <sz val="11"/>
      <color indexed="8"/>
      <name val="Calibri"/>
      <family val="2"/>
    </font>
    <font>
      <sz val="11"/>
      <color indexed="8"/>
      <name val="Calibri"/>
      <family val="2"/>
      <charset val="163"/>
    </font>
    <font>
      <sz val="11"/>
      <color indexed="9"/>
      <name val="Calibri"/>
      <family val="2"/>
      <charset val="163"/>
    </font>
    <font>
      <b/>
      <sz val="11"/>
      <color indexed="9"/>
      <name val="Calibri"/>
      <family val="2"/>
      <charset val="163"/>
    </font>
    <font>
      <i/>
      <sz val="11"/>
      <color indexed="23"/>
      <name val="Calibri"/>
      <family val="2"/>
      <charset val="163"/>
    </font>
    <font>
      <b/>
      <sz val="11"/>
      <color indexed="8"/>
      <name val="Calibri"/>
      <family val="2"/>
      <charset val="163"/>
    </font>
    <font>
      <sz val="11"/>
      <color indexed="10"/>
      <name val="Calibri"/>
      <family val="2"/>
      <charset val="163"/>
    </font>
    <font>
      <sz val="11"/>
      <color indexed="10"/>
      <name val="Calibri"/>
      <family val="2"/>
    </font>
    <font>
      <i/>
      <sz val="13"/>
      <name val="Times New Roman"/>
      <family val="1"/>
    </font>
    <font>
      <b/>
      <i/>
      <sz val="13"/>
      <name val="Times New Roman"/>
      <family val="1"/>
    </font>
    <font>
      <sz val="8"/>
      <name val="Calibri"/>
      <family val="2"/>
    </font>
    <font>
      <sz val="10"/>
      <name val="Times New Roman"/>
      <family val="1"/>
    </font>
    <font>
      <b/>
      <sz val="10"/>
      <name val="Times New Roman"/>
      <family val="1"/>
    </font>
    <font>
      <i/>
      <sz val="10"/>
      <name val="Times New Roman"/>
      <family val="1"/>
    </font>
    <font>
      <b/>
      <i/>
      <sz val="10"/>
      <name val="Times New Roman"/>
      <family val="1"/>
    </font>
    <font>
      <sz val="11"/>
      <color rgb="FF9C0006"/>
      <name val="Calibri"/>
      <family val="2"/>
      <charset val="163"/>
    </font>
    <font>
      <b/>
      <sz val="11"/>
      <color rgb="FFFA7D00"/>
      <name val="Calibri"/>
      <family val="2"/>
      <charset val="163"/>
    </font>
    <font>
      <sz val="11"/>
      <color rgb="FF006100"/>
      <name val="Calibri"/>
      <family val="2"/>
      <charset val="163"/>
    </font>
    <font>
      <b/>
      <sz val="15"/>
      <color rgb="FF1F4A7E"/>
      <name val="Calibri"/>
      <family val="2"/>
      <charset val="163"/>
    </font>
    <font>
      <b/>
      <sz val="13"/>
      <color rgb="FF1F4A7E"/>
      <name val="Calibri"/>
      <family val="2"/>
      <charset val="163"/>
    </font>
    <font>
      <b/>
      <sz val="11"/>
      <color rgb="FF1F4A7E"/>
      <name val="Calibri"/>
      <family val="2"/>
      <charset val="163"/>
    </font>
    <font>
      <sz val="11"/>
      <color rgb="FF3F3F76"/>
      <name val="Calibri"/>
      <family val="2"/>
      <charset val="163"/>
    </font>
    <font>
      <sz val="11"/>
      <color rgb="FFFA7D00"/>
      <name val="Calibri"/>
      <family val="2"/>
      <charset val="163"/>
    </font>
    <font>
      <sz val="11"/>
      <color rgb="FF9C6500"/>
      <name val="Calibri"/>
      <family val="2"/>
      <charset val="163"/>
    </font>
    <font>
      <b/>
      <sz val="11"/>
      <color rgb="FF3F3F3F"/>
      <name val="Calibri"/>
      <family val="2"/>
      <charset val="163"/>
    </font>
    <font>
      <b/>
      <sz val="18"/>
      <color rgb="FF1F4A7E"/>
      <name val="Cambria"/>
      <family val="2"/>
      <charset val="163"/>
    </font>
    <font>
      <sz val="5"/>
      <name val="Times New Roman"/>
      <family val="1"/>
    </font>
    <font>
      <b/>
      <sz val="5"/>
      <name val="Times New Roman"/>
      <family val="1"/>
    </font>
    <font>
      <sz val="10"/>
      <color rgb="FFFF0000"/>
      <name val="Times New Roman"/>
      <family val="1"/>
    </font>
    <font>
      <sz val="11"/>
      <color theme="1"/>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66CC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rgb="FF5181BD"/>
      </top>
      <bottom style="double">
        <color rgb="FF5181BD"/>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5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18" borderId="0" applyNumberFormat="0" applyBorder="0" applyAlignment="0" applyProtection="0"/>
    <xf numFmtId="0" fontId="9" fillId="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23" fillId="26" borderId="5" applyNumberFormat="0" applyAlignment="0" applyProtection="0"/>
    <xf numFmtId="0" fontId="10" fillId="27" borderId="6" applyNumberFormat="0" applyAlignment="0" applyProtection="0"/>
    <xf numFmtId="164" fontId="1"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applyProtection="0"/>
    <xf numFmtId="0" fontId="24" fillId="28"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29" borderId="5" applyNumberFormat="0" applyAlignment="0" applyProtection="0"/>
    <xf numFmtId="0" fontId="29" fillId="0" borderId="10" applyNumberFormat="0" applyFill="0" applyAlignment="0" applyProtection="0"/>
    <xf numFmtId="0" fontId="30" fillId="30" borderId="0" applyNumberFormat="0" applyBorder="0" applyAlignment="0" applyProtection="0"/>
    <xf numFmtId="0" fontId="7" fillId="0" borderId="0"/>
    <xf numFmtId="0" fontId="3" fillId="0" borderId="0"/>
    <xf numFmtId="0" fontId="7" fillId="0" borderId="0"/>
    <xf numFmtId="0" fontId="3" fillId="0" borderId="0"/>
    <xf numFmtId="0" fontId="2" fillId="0" borderId="0"/>
    <xf numFmtId="0" fontId="1" fillId="31" borderId="11" applyNumberFormat="0" applyFont="0" applyAlignment="0" applyProtection="0"/>
    <xf numFmtId="0" fontId="31" fillId="26" borderId="12"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12" fillId="0" borderId="13" applyNumberFormat="0" applyFill="0" applyAlignment="0" applyProtection="0"/>
    <xf numFmtId="0" fontId="13" fillId="0" borderId="0" applyNumberFormat="0" applyFill="0" applyBorder="0" applyAlignment="0" applyProtection="0"/>
  </cellStyleXfs>
  <cellXfs count="126">
    <xf numFmtId="0" fontId="0" fillId="0" borderId="0" xfId="0"/>
    <xf numFmtId="166" fontId="5" fillId="0" borderId="0" xfId="42" applyNumberFormat="1" applyFont="1" applyAlignment="1">
      <alignment vertical="center" wrapText="1"/>
    </xf>
    <xf numFmtId="166" fontId="4" fillId="0" borderId="2" xfId="42" applyNumberFormat="1" applyFont="1" applyBorder="1" applyAlignment="1">
      <alignment horizontal="center" vertical="center" wrapText="1"/>
    </xf>
    <xf numFmtId="0" fontId="5" fillId="0" borderId="2" xfId="42" applyFont="1" applyBorder="1" applyAlignment="1">
      <alignment horizontal="center" vertical="center" wrapText="1"/>
    </xf>
    <xf numFmtId="0" fontId="4" fillId="0" borderId="2" xfId="42" applyFont="1" applyBorder="1" applyAlignment="1">
      <alignment horizontal="justify" vertical="center" wrapText="1"/>
    </xf>
    <xf numFmtId="0" fontId="5" fillId="0" borderId="0" xfId="42" applyFont="1" applyAlignment="1">
      <alignment vertical="center" wrapText="1"/>
    </xf>
    <xf numFmtId="0" fontId="14" fillId="0" borderId="0" xfId="0" applyFont="1"/>
    <xf numFmtId="0" fontId="4" fillId="0" borderId="0" xfId="42" applyFont="1" applyAlignment="1">
      <alignment horizontal="center" vertical="center" wrapText="1"/>
    </xf>
    <xf numFmtId="165" fontId="19" fillId="0" borderId="0" xfId="41" applyNumberFormat="1" applyFont="1" applyAlignment="1">
      <alignment horizontal="justify" vertical="center" wrapText="1"/>
    </xf>
    <xf numFmtId="0" fontId="20" fillId="0" borderId="0" xfId="41" applyFont="1" applyAlignment="1">
      <alignment horizontal="right" vertical="center"/>
    </xf>
    <xf numFmtId="0" fontId="20" fillId="0" borderId="2" xfId="39" applyFont="1" applyBorder="1" applyAlignment="1">
      <alignment horizontal="center" vertical="center" wrapText="1"/>
    </xf>
    <xf numFmtId="0" fontId="19" fillId="0" borderId="2" xfId="39" applyFont="1" applyBorder="1" applyAlignment="1">
      <alignment horizontal="justify" vertical="center" wrapText="1"/>
    </xf>
    <xf numFmtId="0" fontId="18" fillId="0" borderId="2" xfId="39" applyFont="1" applyBorder="1" applyAlignment="1">
      <alignment horizontal="center" vertical="center" wrapText="1"/>
    </xf>
    <xf numFmtId="0" fontId="18" fillId="0" borderId="2" xfId="0" quotePrefix="1" applyFont="1" applyBorder="1" applyAlignment="1">
      <alignment horizontal="justify" vertical="center" wrapText="1"/>
    </xf>
    <xf numFmtId="165" fontId="18" fillId="0" borderId="2" xfId="28" applyNumberFormat="1" applyFont="1" applyFill="1" applyBorder="1" applyAlignment="1">
      <alignment horizontal="center" vertical="center" wrapText="1"/>
    </xf>
    <xf numFmtId="0" fontId="18" fillId="0" borderId="0" xfId="0" applyFont="1"/>
    <xf numFmtId="167" fontId="19" fillId="0" borderId="0" xfId="41" applyNumberFormat="1" applyFont="1" applyAlignment="1">
      <alignment horizontal="center" vertical="center" wrapText="1"/>
    </xf>
    <xf numFmtId="165" fontId="19" fillId="0" borderId="0" xfId="28" applyNumberFormat="1" applyFont="1" applyFill="1" applyAlignment="1">
      <alignment horizontal="center" vertical="center" wrapText="1"/>
    </xf>
    <xf numFmtId="165" fontId="20" fillId="0" borderId="2" xfId="28"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18" fillId="0" borderId="0" xfId="0" applyFont="1" applyAlignment="1">
      <alignment horizontal="center"/>
    </xf>
    <xf numFmtId="165" fontId="18" fillId="0" borderId="0" xfId="28" applyNumberFormat="1" applyFont="1" applyFill="1" applyAlignment="1">
      <alignment horizontal="center"/>
    </xf>
    <xf numFmtId="0" fontId="18" fillId="0" borderId="0" xfId="0" applyFont="1" applyAlignment="1">
      <alignment horizontal="justify" vertical="center"/>
    </xf>
    <xf numFmtId="0" fontId="18"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21" fillId="0" borderId="2" xfId="0" applyFont="1" applyBorder="1" applyAlignment="1">
      <alignment horizontal="justify" vertical="center" wrapText="1"/>
    </xf>
    <xf numFmtId="168" fontId="5" fillId="0" borderId="0" xfId="42" applyNumberFormat="1" applyFont="1" applyAlignment="1">
      <alignment vertical="center" wrapText="1"/>
    </xf>
    <xf numFmtId="4" fontId="18" fillId="0" borderId="2" xfId="28" applyNumberFormat="1" applyFont="1" applyFill="1" applyBorder="1" applyAlignment="1">
      <alignment horizontal="center" vertical="center" wrapText="1"/>
    </xf>
    <xf numFmtId="4" fontId="18" fillId="0" borderId="2" xfId="28" applyNumberFormat="1" applyFont="1" applyFill="1" applyBorder="1" applyAlignment="1">
      <alignment horizontal="right" vertical="center" wrapText="1"/>
    </xf>
    <xf numFmtId="4" fontId="4" fillId="0" borderId="2" xfId="46" applyNumberFormat="1" applyFont="1" applyBorder="1" applyAlignment="1">
      <alignment horizontal="right" vertical="center" wrapText="1"/>
    </xf>
    <xf numFmtId="1" fontId="19" fillId="0" borderId="0" xfId="28" applyNumberFormat="1" applyFont="1" applyFill="1" applyAlignment="1">
      <alignment horizontal="center" vertical="center" wrapText="1"/>
    </xf>
    <xf numFmtId="1" fontId="20" fillId="0" borderId="2" xfId="28" applyNumberFormat="1" applyFont="1" applyFill="1" applyBorder="1" applyAlignment="1">
      <alignment horizontal="center" vertical="center" wrapText="1"/>
    </xf>
    <xf numFmtId="1" fontId="18" fillId="0" borderId="0" xfId="28" applyNumberFormat="1" applyFont="1" applyFill="1" applyAlignment="1">
      <alignment horizontal="center"/>
    </xf>
    <xf numFmtId="0" fontId="19" fillId="0" borderId="2" xfId="0" applyFont="1" applyBorder="1" applyAlignment="1">
      <alignment horizontal="center" vertical="center" wrapText="1"/>
    </xf>
    <xf numFmtId="165" fontId="19" fillId="0" borderId="2" xfId="28" applyNumberFormat="1" applyFont="1" applyFill="1" applyBorder="1" applyAlignment="1">
      <alignment horizontal="center" vertical="center" wrapText="1"/>
    </xf>
    <xf numFmtId="49" fontId="19" fillId="0" borderId="2" xfId="39"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18" fillId="0" borderId="0" xfId="0" applyNumberFormat="1" applyFont="1" applyAlignment="1">
      <alignment horizontal="center" vertical="center"/>
    </xf>
    <xf numFmtId="0" fontId="20" fillId="0" borderId="2" xfId="28" applyNumberFormat="1" applyFont="1" applyFill="1" applyBorder="1" applyAlignment="1">
      <alignment horizontal="center" vertical="center" wrapText="1"/>
    </xf>
    <xf numFmtId="3" fontId="4" fillId="0" borderId="2" xfId="42" applyNumberFormat="1" applyFont="1" applyBorder="1" applyAlignment="1">
      <alignment horizontal="right" vertical="center" wrapText="1"/>
    </xf>
    <xf numFmtId="3" fontId="18" fillId="0" borderId="2" xfId="28" applyNumberFormat="1" applyFont="1" applyFill="1" applyBorder="1" applyAlignment="1">
      <alignment horizontal="right" vertical="center" wrapText="1"/>
    </xf>
    <xf numFmtId="0" fontId="19" fillId="0" borderId="0" xfId="41" applyFont="1" applyAlignment="1">
      <alignment horizontal="center" vertical="center" wrapText="1"/>
    </xf>
    <xf numFmtId="49" fontId="20" fillId="0" borderId="2" xfId="28" applyNumberFormat="1" applyFont="1" applyFill="1" applyBorder="1" applyAlignment="1">
      <alignment horizontal="center" vertical="center" wrapText="1"/>
    </xf>
    <xf numFmtId="49" fontId="19" fillId="0" borderId="0" xfId="41" applyNumberFormat="1" applyFont="1" applyAlignment="1">
      <alignment horizontal="left" vertical="center"/>
    </xf>
    <xf numFmtId="49"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8" fillId="0" borderId="0" xfId="39" applyFont="1" applyAlignment="1">
      <alignment horizontal="center" vertical="center" wrapText="1"/>
    </xf>
    <xf numFmtId="4" fontId="18" fillId="0" borderId="0" xfId="28" applyNumberFormat="1" applyFont="1" applyFill="1" applyBorder="1" applyAlignment="1">
      <alignment horizontal="right" vertical="center" wrapText="1"/>
    </xf>
    <xf numFmtId="165" fontId="18" fillId="0" borderId="0" xfId="28" applyNumberFormat="1" applyFont="1" applyFill="1" applyBorder="1" applyAlignment="1">
      <alignment horizontal="center" vertical="center" wrapText="1"/>
    </xf>
    <xf numFmtId="1" fontId="18" fillId="0" borderId="0" xfId="0" applyNumberFormat="1" applyFont="1" applyAlignment="1">
      <alignment horizontal="center" vertical="top" wrapText="1"/>
    </xf>
    <xf numFmtId="3" fontId="18" fillId="0" borderId="0" xfId="28" applyNumberFormat="1" applyFont="1" applyFill="1" applyBorder="1" applyAlignment="1">
      <alignment horizontal="right" vertical="center" wrapText="1"/>
    </xf>
    <xf numFmtId="0" fontId="18" fillId="0" borderId="0" xfId="0" applyFont="1" applyAlignment="1">
      <alignment horizontal="justify" vertical="center" wrapText="1"/>
    </xf>
    <xf numFmtId="49" fontId="18" fillId="0" borderId="2" xfId="0" applyNumberFormat="1" applyFont="1" applyBorder="1" applyAlignment="1">
      <alignment horizontal="center" vertical="center" wrapText="1"/>
    </xf>
    <xf numFmtId="1" fontId="18" fillId="0" borderId="2" xfId="28" applyNumberFormat="1" applyFont="1" applyFill="1" applyBorder="1" applyAlignment="1">
      <alignment horizontal="right" vertical="center" wrapText="1"/>
    </xf>
    <xf numFmtId="165" fontId="18" fillId="0" borderId="2" xfId="28" applyNumberFormat="1" applyFont="1" applyFill="1" applyBorder="1" applyAlignment="1">
      <alignment horizontal="right" vertical="center" wrapText="1"/>
    </xf>
    <xf numFmtId="4"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3" fontId="18" fillId="0" borderId="2" xfId="0" applyNumberFormat="1" applyFont="1" applyBorder="1" applyAlignment="1">
      <alignment horizontal="right" vertical="center" wrapText="1"/>
    </xf>
    <xf numFmtId="1" fontId="18" fillId="0" borderId="2" xfId="0" applyNumberFormat="1" applyFont="1" applyBorder="1" applyAlignment="1">
      <alignment horizontal="right" vertical="center" wrapText="1"/>
    </xf>
    <xf numFmtId="4" fontId="19" fillId="0" borderId="2" xfId="0" applyNumberFormat="1" applyFont="1" applyBorder="1" applyAlignment="1">
      <alignment horizontal="center" vertical="center" wrapText="1"/>
    </xf>
    <xf numFmtId="1" fontId="19" fillId="0" borderId="2" xfId="28" applyNumberFormat="1" applyFont="1" applyFill="1" applyBorder="1" applyAlignment="1">
      <alignment horizontal="right" vertical="center" wrapText="1"/>
    </xf>
    <xf numFmtId="165" fontId="19" fillId="0" borderId="2" xfId="28" applyNumberFormat="1" applyFont="1" applyFill="1" applyBorder="1" applyAlignment="1">
      <alignment horizontal="right" vertical="center" wrapText="1"/>
    </xf>
    <xf numFmtId="165" fontId="19" fillId="0" borderId="2" xfId="0" applyNumberFormat="1" applyFont="1" applyBorder="1" applyAlignment="1">
      <alignment horizontal="center" vertical="center" wrapText="1"/>
    </xf>
    <xf numFmtId="2" fontId="18" fillId="0" borderId="2" xfId="28" applyNumberFormat="1" applyFont="1" applyFill="1" applyBorder="1" applyAlignment="1">
      <alignment horizontal="center" vertical="center" wrapText="1"/>
    </xf>
    <xf numFmtId="2" fontId="18" fillId="0" borderId="2" xfId="0" applyNumberFormat="1" applyFont="1" applyBorder="1" applyAlignment="1">
      <alignment horizontal="center" vertical="center" wrapText="1"/>
    </xf>
    <xf numFmtId="165" fontId="18" fillId="0" borderId="2" xfId="0" applyNumberFormat="1" applyFont="1" applyBorder="1" applyAlignment="1">
      <alignment horizontal="right" vertical="center" wrapText="1"/>
    </xf>
    <xf numFmtId="170" fontId="18" fillId="0" borderId="2" xfId="28" applyNumberFormat="1" applyFont="1" applyFill="1" applyBorder="1" applyAlignment="1">
      <alignment horizontal="right" vertical="center" wrapText="1"/>
    </xf>
    <xf numFmtId="165" fontId="21" fillId="0" borderId="2" xfId="28" applyNumberFormat="1" applyFont="1" applyFill="1" applyBorder="1" applyAlignment="1">
      <alignment horizontal="right" vertical="center" wrapText="1"/>
    </xf>
    <xf numFmtId="170" fontId="19" fillId="0" borderId="2" xfId="28" applyNumberFormat="1" applyFont="1" applyFill="1" applyBorder="1" applyAlignment="1">
      <alignment horizontal="right" vertical="center" wrapText="1"/>
    </xf>
    <xf numFmtId="170" fontId="21" fillId="0" borderId="2" xfId="28" applyNumberFormat="1" applyFont="1" applyFill="1" applyBorder="1" applyAlignment="1">
      <alignment horizontal="right" vertical="center" wrapText="1"/>
    </xf>
    <xf numFmtId="171" fontId="18" fillId="0" borderId="2" xfId="28" applyNumberFormat="1" applyFont="1" applyFill="1" applyBorder="1" applyAlignment="1">
      <alignment horizontal="center" vertical="center" wrapText="1"/>
    </xf>
    <xf numFmtId="171" fontId="18" fillId="0" borderId="2" xfId="0" applyNumberFormat="1" applyFont="1" applyBorder="1" applyAlignment="1">
      <alignment horizontal="center" vertical="center" wrapText="1"/>
    </xf>
    <xf numFmtId="169" fontId="18" fillId="0" borderId="2" xfId="39" applyNumberFormat="1" applyFont="1" applyBorder="1" applyAlignment="1">
      <alignment horizontal="center" vertical="center" wrapText="1"/>
    </xf>
    <xf numFmtId="0" fontId="18" fillId="0" borderId="2" xfId="39" applyFont="1" applyBorder="1" applyAlignment="1" applyProtection="1">
      <alignment horizontal="center" vertical="center" wrapText="1"/>
      <protection locked="0"/>
    </xf>
    <xf numFmtId="0" fontId="35" fillId="0" borderId="2" xfId="0" quotePrefix="1" applyFont="1" applyBorder="1" applyAlignment="1">
      <alignment horizontal="justify" vertical="center" wrapText="1"/>
    </xf>
    <xf numFmtId="0" fontId="18" fillId="0" borderId="2" xfId="40" quotePrefix="1" applyFont="1" applyBorder="1" applyAlignment="1">
      <alignment horizontal="justify" vertical="center" wrapText="1"/>
    </xf>
    <xf numFmtId="0" fontId="19" fillId="0" borderId="0" xfId="41" applyFont="1" applyAlignment="1">
      <alignment horizontal="center" vertical="center" wrapText="1"/>
    </xf>
    <xf numFmtId="165" fontId="19" fillId="0" borderId="2" xfId="28" applyNumberFormat="1" applyFont="1" applyFill="1" applyBorder="1" applyAlignment="1">
      <alignment horizontal="center" vertical="center" wrapText="1"/>
    </xf>
    <xf numFmtId="0" fontId="20" fillId="32" borderId="2" xfId="28" applyNumberFormat="1" applyFont="1" applyFill="1" applyBorder="1" applyAlignment="1">
      <alignment horizontal="center" vertical="center" wrapText="1"/>
    </xf>
    <xf numFmtId="165" fontId="18" fillId="32" borderId="2" xfId="28" applyNumberFormat="1" applyFont="1" applyFill="1" applyBorder="1" applyAlignment="1">
      <alignment horizontal="right" vertical="center" wrapText="1"/>
    </xf>
    <xf numFmtId="165" fontId="18" fillId="32" borderId="2" xfId="0" applyNumberFormat="1" applyFont="1" applyFill="1" applyBorder="1" applyAlignment="1">
      <alignment horizontal="right" vertical="center" wrapText="1"/>
    </xf>
    <xf numFmtId="0" fontId="19" fillId="0" borderId="0" xfId="41" applyFont="1" applyFill="1" applyAlignment="1">
      <alignment horizontal="center" vertical="center" wrapText="1"/>
    </xf>
    <xf numFmtId="167" fontId="19" fillId="0" borderId="0" xfId="41" applyNumberFormat="1" applyFont="1" applyFill="1" applyAlignment="1">
      <alignment horizontal="center" vertical="center" wrapText="1"/>
    </xf>
    <xf numFmtId="0" fontId="18" fillId="0" borderId="0" xfId="0" applyFont="1" applyFill="1" applyAlignment="1">
      <alignment horizontal="center"/>
    </xf>
    <xf numFmtId="0" fontId="20" fillId="33" borderId="2" xfId="39" applyFont="1" applyFill="1" applyBorder="1" applyAlignment="1">
      <alignment horizontal="center" vertical="center" wrapText="1"/>
    </xf>
    <xf numFmtId="3" fontId="18" fillId="33" borderId="2" xfId="28" applyNumberFormat="1" applyFont="1" applyFill="1" applyBorder="1" applyAlignment="1">
      <alignment horizontal="center" vertical="center" wrapText="1"/>
    </xf>
    <xf numFmtId="3" fontId="18" fillId="33" borderId="2" xfId="0" applyNumberFormat="1" applyFont="1" applyFill="1" applyBorder="1" applyAlignment="1">
      <alignment horizontal="center" vertical="center" wrapText="1"/>
    </xf>
    <xf numFmtId="0" fontId="4" fillId="0" borderId="2" xfId="42" applyFont="1" applyBorder="1" applyAlignment="1">
      <alignment horizontal="center" vertical="center" wrapText="1"/>
    </xf>
    <xf numFmtId="0" fontId="5" fillId="0" borderId="2" xfId="42" applyFont="1" applyBorder="1" applyAlignment="1">
      <alignment vertical="center" wrapText="1"/>
    </xf>
    <xf numFmtId="3" fontId="5" fillId="0" borderId="2" xfId="42" applyNumberFormat="1" applyFont="1" applyBorder="1" applyAlignment="1">
      <alignment vertical="center" wrapText="1"/>
    </xf>
    <xf numFmtId="4" fontId="5" fillId="0" borderId="2" xfId="46" applyNumberFormat="1" applyFont="1" applyBorder="1" applyAlignment="1">
      <alignment vertical="center" wrapText="1"/>
    </xf>
    <xf numFmtId="3" fontId="5" fillId="0" borderId="2" xfId="28" applyNumberFormat="1" applyFont="1" applyBorder="1" applyAlignment="1">
      <alignment vertical="center" wrapText="1"/>
    </xf>
    <xf numFmtId="0" fontId="36" fillId="0" borderId="2" xfId="0" applyFont="1" applyBorder="1" applyAlignment="1">
      <alignment horizontal="justify" vertical="center" wrapText="1"/>
    </xf>
    <xf numFmtId="0" fontId="36" fillId="0" borderId="2" xfId="0" applyFont="1" applyBorder="1" applyAlignment="1">
      <alignment horizontal="center" vertical="center" wrapText="1"/>
    </xf>
    <xf numFmtId="0" fontId="6" fillId="0" borderId="2" xfId="0" applyFont="1" applyBorder="1" applyAlignment="1">
      <alignment horizontal="center" vertical="center" wrapText="1"/>
    </xf>
    <xf numFmtId="3" fontId="36" fillId="0" borderId="2" xfId="0" applyNumberFormat="1" applyFont="1" applyBorder="1" applyAlignment="1">
      <alignment vertical="center" wrapText="1"/>
    </xf>
    <xf numFmtId="3" fontId="6" fillId="0" borderId="15" xfId="0" applyNumberFormat="1" applyFont="1" applyBorder="1" applyAlignment="1">
      <alignment vertical="center" wrapText="1"/>
    </xf>
    <xf numFmtId="3" fontId="6" fillId="0" borderId="2" xfId="0" applyNumberFormat="1" applyFont="1" applyBorder="1" applyAlignment="1">
      <alignment horizontal="center" vertical="center" wrapText="1"/>
    </xf>
    <xf numFmtId="165" fontId="18" fillId="32" borderId="2" xfId="0" applyNumberFormat="1" applyFont="1" applyFill="1" applyBorder="1" applyAlignment="1">
      <alignment horizontal="center" vertical="center" wrapText="1"/>
    </xf>
    <xf numFmtId="165" fontId="18" fillId="32" borderId="2" xfId="28" applyNumberFormat="1" applyFont="1" applyFill="1" applyBorder="1" applyAlignment="1">
      <alignment horizontal="center" vertical="center" wrapText="1"/>
    </xf>
    <xf numFmtId="3" fontId="19" fillId="0" borderId="2" xfId="28" applyNumberFormat="1" applyFont="1" applyFill="1" applyBorder="1" applyAlignment="1">
      <alignment horizontal="right" vertical="center" wrapText="1"/>
    </xf>
    <xf numFmtId="0" fontId="16" fillId="0" borderId="0" xfId="42" applyFont="1" applyAlignment="1">
      <alignment vertical="center" wrapText="1"/>
    </xf>
    <xf numFmtId="0" fontId="6" fillId="0" borderId="0" xfId="39" applyFont="1" applyAlignment="1">
      <alignment horizontal="justify" vertical="center" wrapText="1"/>
    </xf>
    <xf numFmtId="0" fontId="18" fillId="0" borderId="0" xfId="39" quotePrefix="1" applyFont="1" applyAlignment="1">
      <alignment horizontal="justify" vertical="center" wrapText="1"/>
    </xf>
    <xf numFmtId="0" fontId="4" fillId="0" borderId="0" xfId="42" applyFont="1" applyAlignment="1">
      <alignment horizontal="center" vertical="center" wrapText="1"/>
    </xf>
    <xf numFmtId="49" fontId="15" fillId="0" borderId="3" xfId="42" applyNumberFormat="1" applyFont="1" applyBorder="1" applyAlignment="1">
      <alignment horizontal="right" vertical="center" wrapText="1"/>
    </xf>
    <xf numFmtId="0" fontId="19" fillId="0" borderId="0" xfId="41" applyFont="1" applyAlignment="1">
      <alignment horizontal="center" vertical="center" wrapText="1"/>
    </xf>
    <xf numFmtId="49" fontId="19" fillId="0" borderId="1"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165" fontId="19" fillId="0" borderId="1" xfId="28" applyNumberFormat="1" applyFont="1" applyFill="1" applyBorder="1" applyAlignment="1">
      <alignment horizontal="center" vertical="center" wrapText="1"/>
    </xf>
    <xf numFmtId="165" fontId="19" fillId="0" borderId="4" xfId="28" applyNumberFormat="1" applyFont="1" applyFill="1" applyBorder="1" applyAlignment="1">
      <alignment horizontal="center" vertical="center" wrapText="1"/>
    </xf>
    <xf numFmtId="3" fontId="19" fillId="0" borderId="2" xfId="0" applyNumberFormat="1" applyFont="1" applyBorder="1" applyAlignment="1">
      <alignment horizontal="center" vertical="top" wrapText="1"/>
    </xf>
    <xf numFmtId="49" fontId="18" fillId="0" borderId="0" xfId="41" applyNumberFormat="1" applyFont="1" applyAlignment="1">
      <alignment horizontal="left" vertical="center" wrapText="1"/>
    </xf>
    <xf numFmtId="165" fontId="19" fillId="32" borderId="1" xfId="28" applyNumberFormat="1" applyFont="1" applyFill="1" applyBorder="1" applyAlignment="1">
      <alignment horizontal="center" vertical="center" wrapText="1"/>
    </xf>
    <xf numFmtId="165" fontId="19" fillId="32" borderId="4" xfId="28" applyNumberFormat="1" applyFont="1" applyFill="1" applyBorder="1" applyAlignment="1">
      <alignment horizontal="center" vertical="center" wrapText="1"/>
    </xf>
    <xf numFmtId="165" fontId="19" fillId="0" borderId="2" xfId="28" applyNumberFormat="1" applyFont="1" applyFill="1" applyBorder="1" applyAlignment="1">
      <alignment horizontal="center" vertical="center" wrapText="1"/>
    </xf>
    <xf numFmtId="49" fontId="19" fillId="0" borderId="2" xfId="28" applyNumberFormat="1" applyFont="1" applyFill="1" applyBorder="1" applyAlignment="1">
      <alignment horizontal="center" vertical="center" wrapText="1"/>
    </xf>
    <xf numFmtId="0" fontId="19" fillId="0" borderId="2" xfId="39" applyFont="1" applyBorder="1" applyAlignment="1">
      <alignment horizontal="center" vertical="center" wrapText="1"/>
    </xf>
    <xf numFmtId="0" fontId="19" fillId="33" borderId="2" xfId="0" applyFont="1" applyFill="1" applyBorder="1" applyAlignment="1">
      <alignment horizontal="center" vertical="center" wrapText="1"/>
    </xf>
    <xf numFmtId="1" fontId="19" fillId="0" borderId="2" xfId="28" applyNumberFormat="1" applyFont="1" applyFill="1" applyBorder="1" applyAlignment="1">
      <alignment horizontal="center" vertical="center" wrapText="1"/>
    </xf>
    <xf numFmtId="49" fontId="19" fillId="0" borderId="0" xfId="41" applyNumberFormat="1" applyFont="1" applyAlignment="1">
      <alignment horizontal="left" vertical="center" wrapText="1"/>
    </xf>
    <xf numFmtId="3"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65" fontId="19" fillId="32" borderId="2" xfId="28" applyNumberFormat="1" applyFont="1" applyFill="1" applyBorder="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40"/>
    <cellStyle name="Normal 3" xfId="41"/>
    <cellStyle name="Normal 4" xfId="42"/>
    <cellStyle name="Normal 5" xfId="43"/>
    <cellStyle name="Note" xfId="44" builtinId="10" customBuiltin="1"/>
    <cellStyle name="Output" xfId="45" builtinId="21" customBuiltin="1"/>
    <cellStyle name="Percent" xfId="46" builtinId="5"/>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colors>
    <mruColors>
      <color rgb="FF66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4" zoomScale="60" zoomScaleNormal="60" zoomScalePageLayoutView="110" workbookViewId="0">
      <selection activeCell="O8" sqref="O8"/>
    </sheetView>
  </sheetViews>
  <sheetFormatPr defaultRowHeight="16.5" x14ac:dyDescent="0.25"/>
  <cols>
    <col min="1" max="1" width="4.42578125" style="5" customWidth="1"/>
    <col min="2" max="2" width="44.7109375" style="5" customWidth="1"/>
    <col min="3" max="3" width="23.85546875" style="1" customWidth="1"/>
    <col min="4" max="4" width="16.42578125" style="1" customWidth="1"/>
    <col min="5" max="6" width="20.85546875" style="1" customWidth="1"/>
    <col min="7" max="7" width="24.7109375" style="1" customWidth="1"/>
    <col min="8" max="8" width="11.140625" bestFit="1" customWidth="1"/>
  </cols>
  <sheetData>
    <row r="1" spans="1:7" x14ac:dyDescent="0.25">
      <c r="C1" s="5"/>
      <c r="D1" s="5"/>
      <c r="E1" s="5"/>
      <c r="F1" s="5"/>
      <c r="G1" s="26"/>
    </row>
    <row r="2" spans="1:7" ht="31.5" customHeight="1" x14ac:dyDescent="0.25">
      <c r="A2" s="105" t="s">
        <v>101</v>
      </c>
      <c r="B2" s="105"/>
      <c r="C2" s="105"/>
      <c r="D2" s="105"/>
      <c r="E2" s="105"/>
      <c r="F2" s="105"/>
      <c r="G2" s="105"/>
    </row>
    <row r="3" spans="1:7" ht="15" customHeight="1" x14ac:dyDescent="0.25">
      <c r="A3" s="105" t="s">
        <v>19</v>
      </c>
      <c r="B3" s="105"/>
      <c r="C3" s="105"/>
      <c r="D3" s="105"/>
      <c r="E3" s="105"/>
      <c r="F3" s="105"/>
      <c r="G3" s="105"/>
    </row>
    <row r="4" spans="1:7" ht="15" customHeight="1" x14ac:dyDescent="0.25">
      <c r="A4" s="105"/>
      <c r="B4" s="105"/>
      <c r="C4" s="105"/>
      <c r="D4" s="105"/>
      <c r="E4" s="105"/>
      <c r="F4" s="105"/>
      <c r="G4" s="105"/>
    </row>
    <row r="5" spans="1:7" ht="16.5" customHeight="1" x14ac:dyDescent="0.25">
      <c r="A5" s="7"/>
      <c r="B5" s="7"/>
      <c r="E5" s="106" t="s">
        <v>12</v>
      </c>
      <c r="F5" s="106"/>
      <c r="G5" s="106"/>
    </row>
    <row r="6" spans="1:7" ht="33" x14ac:dyDescent="0.25">
      <c r="A6" s="88" t="s">
        <v>0</v>
      </c>
      <c r="B6" s="88" t="s">
        <v>5</v>
      </c>
      <c r="C6" s="2" t="s">
        <v>6</v>
      </c>
      <c r="D6" s="2" t="s">
        <v>10</v>
      </c>
      <c r="E6" s="2" t="s">
        <v>113</v>
      </c>
      <c r="F6" s="2" t="s">
        <v>114</v>
      </c>
      <c r="G6" s="2" t="s">
        <v>47</v>
      </c>
    </row>
    <row r="7" spans="1:7" x14ac:dyDescent="0.25">
      <c r="A7" s="3">
        <v>1</v>
      </c>
      <c r="B7" s="89" t="s">
        <v>103</v>
      </c>
      <c r="C7" s="90">
        <f>'A. Chi thù lao'!H38</f>
        <v>0</v>
      </c>
      <c r="D7" s="91" t="e">
        <f t="shared" ref="D7:D15" si="0">C7/$C$16*100</f>
        <v>#DIV/0!</v>
      </c>
      <c r="E7" s="92">
        <f>'A. Chi thù lao'!I38</f>
        <v>0</v>
      </c>
      <c r="F7" s="92">
        <f>'A. Chi thù lao'!J38</f>
        <v>0</v>
      </c>
      <c r="G7" s="92">
        <f>'A. Chi thù lao'!K38</f>
        <v>0</v>
      </c>
    </row>
    <row r="8" spans="1:7" ht="126.75" customHeight="1" x14ac:dyDescent="0.25">
      <c r="A8" s="3">
        <v>2</v>
      </c>
      <c r="B8" s="89" t="s">
        <v>104</v>
      </c>
      <c r="C8" s="90">
        <f>'B. Chi nguyên liệu'!F22</f>
        <v>0</v>
      </c>
      <c r="D8" s="91" t="e">
        <f t="shared" si="0"/>
        <v>#DIV/0!</v>
      </c>
      <c r="E8" s="92">
        <f>'B. Chi nguyên liệu'!G22</f>
        <v>0</v>
      </c>
      <c r="F8" s="92">
        <f>'B. Chi nguyên liệu'!H22</f>
        <v>0</v>
      </c>
      <c r="G8" s="92">
        <f>'B. Chi nguyên liệu'!I22</f>
        <v>0</v>
      </c>
    </row>
    <row r="9" spans="1:7" ht="66" x14ac:dyDescent="0.25">
      <c r="A9" s="3">
        <v>3</v>
      </c>
      <c r="B9" s="89" t="s">
        <v>105</v>
      </c>
      <c r="C9" s="90">
        <f>'C. Chi sửa chữa, mua sắm TS'!F22</f>
        <v>0</v>
      </c>
      <c r="D9" s="91" t="e">
        <f t="shared" si="0"/>
        <v>#DIV/0!</v>
      </c>
      <c r="E9" s="92">
        <f>'C. Chi sửa chữa, mua sắm TS'!G22</f>
        <v>0</v>
      </c>
      <c r="F9" s="92">
        <f>'C. Chi sửa chữa, mua sắm TS'!H22</f>
        <v>0</v>
      </c>
      <c r="G9" s="92">
        <f>'C. Chi sửa chữa, mua sắm TS'!I22</f>
        <v>0</v>
      </c>
    </row>
    <row r="10" spans="1:7" ht="81" customHeight="1" x14ac:dyDescent="0.25">
      <c r="A10" s="3">
        <v>4</v>
      </c>
      <c r="B10" s="89" t="s">
        <v>106</v>
      </c>
      <c r="C10" s="90">
        <f>'D. Chi hội thảo'!F14</f>
        <v>0</v>
      </c>
      <c r="D10" s="91" t="e">
        <f t="shared" si="0"/>
        <v>#DIV/0!</v>
      </c>
      <c r="E10" s="92">
        <f>'D. Chi hội thảo'!G14</f>
        <v>0</v>
      </c>
      <c r="F10" s="92">
        <f>'D. Chi hội thảo'!H14</f>
        <v>0</v>
      </c>
      <c r="G10" s="92">
        <f>'D. Chi hội thảo'!I14</f>
        <v>0</v>
      </c>
    </row>
    <row r="11" spans="1:7" ht="33" x14ac:dyDescent="0.25">
      <c r="A11" s="3">
        <v>5</v>
      </c>
      <c r="B11" s="89" t="s">
        <v>107</v>
      </c>
      <c r="C11" s="90">
        <f>'E. Chi dịch vụ thuê ngoài'!F22</f>
        <v>0</v>
      </c>
      <c r="D11" s="91" t="e">
        <f t="shared" si="0"/>
        <v>#DIV/0!</v>
      </c>
      <c r="E11" s="92">
        <f>'E. Chi dịch vụ thuê ngoài'!G22</f>
        <v>0</v>
      </c>
      <c r="F11" s="92">
        <f>'E. Chi dịch vụ thuê ngoài'!H22</f>
        <v>0</v>
      </c>
      <c r="G11" s="92">
        <f>'E. Chi dịch vụ thuê ngoài'!I22</f>
        <v>0</v>
      </c>
    </row>
    <row r="12" spans="1:7" x14ac:dyDescent="0.25">
      <c r="A12" s="3">
        <v>6</v>
      </c>
      <c r="B12" s="89" t="s">
        <v>108</v>
      </c>
      <c r="C12" s="90">
        <f>'F. Chi khảo sát'!F36</f>
        <v>0</v>
      </c>
      <c r="D12" s="91" t="e">
        <f t="shared" si="0"/>
        <v>#DIV/0!</v>
      </c>
      <c r="E12" s="92">
        <f>'F. Chi khảo sát'!G36</f>
        <v>0</v>
      </c>
      <c r="F12" s="92">
        <f>'F. Chi khảo sát'!H36</f>
        <v>0</v>
      </c>
      <c r="G12" s="92">
        <f>'F. Chi khảo sát'!I36</f>
        <v>0</v>
      </c>
    </row>
    <row r="13" spans="1:7" ht="33" x14ac:dyDescent="0.25">
      <c r="A13" s="3">
        <v>7</v>
      </c>
      <c r="B13" s="89" t="s">
        <v>109</v>
      </c>
      <c r="C13" s="90">
        <f>'G. Chi VPP'!F21</f>
        <v>0</v>
      </c>
      <c r="D13" s="91" t="e">
        <f t="shared" si="0"/>
        <v>#DIV/0!</v>
      </c>
      <c r="E13" s="92">
        <f>'G. Chi VPP'!G21</f>
        <v>0</v>
      </c>
      <c r="F13" s="92">
        <f>'G. Chi VPP'!H21</f>
        <v>0</v>
      </c>
      <c r="G13" s="92">
        <f>'G. Chi VPP'!I21</f>
        <v>0</v>
      </c>
    </row>
    <row r="14" spans="1:7" ht="42.75" customHeight="1" x14ac:dyDescent="0.25">
      <c r="A14" s="3">
        <v>8</v>
      </c>
      <c r="B14" s="89" t="s">
        <v>110</v>
      </c>
      <c r="C14" s="90">
        <f>'I. Chi khác'!F16</f>
        <v>0</v>
      </c>
      <c r="D14" s="91" t="e">
        <f t="shared" si="0"/>
        <v>#DIV/0!</v>
      </c>
      <c r="E14" s="92">
        <f>'I. Chi khác'!G16</f>
        <v>0</v>
      </c>
      <c r="F14" s="92">
        <f>'I. Chi khác'!H16</f>
        <v>0</v>
      </c>
      <c r="G14" s="92">
        <f>'I. Chi khác'!I16</f>
        <v>0</v>
      </c>
    </row>
    <row r="15" spans="1:7" x14ac:dyDescent="0.25">
      <c r="A15" s="3">
        <v>9</v>
      </c>
      <c r="B15" s="89" t="s">
        <v>111</v>
      </c>
      <c r="C15" s="90">
        <f>5%*SUM(C7:C14)</f>
        <v>0</v>
      </c>
      <c r="D15" s="91" t="e">
        <f t="shared" si="0"/>
        <v>#DIV/0!</v>
      </c>
      <c r="E15" s="92"/>
      <c r="F15" s="92"/>
      <c r="G15" s="92"/>
    </row>
    <row r="16" spans="1:7" x14ac:dyDescent="0.25">
      <c r="A16" s="3"/>
      <c r="B16" s="4" t="s">
        <v>9</v>
      </c>
      <c r="C16" s="40">
        <f>SUM(C7:C15)</f>
        <v>0</v>
      </c>
      <c r="D16" s="29" t="e">
        <f>SUM(D7:D15)</f>
        <v>#DIV/0!</v>
      </c>
      <c r="E16" s="40">
        <f>SUM(E7:E15)</f>
        <v>0</v>
      </c>
      <c r="F16" s="40"/>
      <c r="G16" s="40">
        <f>SUM(G8:G15)</f>
        <v>0</v>
      </c>
    </row>
    <row r="17" spans="1:7" s="6" customFormat="1" ht="39.75" customHeight="1" x14ac:dyDescent="0.25">
      <c r="A17" s="102" t="s">
        <v>125</v>
      </c>
      <c r="B17" s="102"/>
      <c r="C17" s="102"/>
      <c r="D17" s="102"/>
      <c r="E17" s="102"/>
      <c r="F17" s="102"/>
      <c r="G17" s="102"/>
    </row>
    <row r="18" spans="1:7" ht="409.6" customHeight="1" x14ac:dyDescent="0.25">
      <c r="A18" s="103" t="s">
        <v>112</v>
      </c>
      <c r="B18" s="104"/>
      <c r="C18" s="104"/>
      <c r="D18" s="104"/>
      <c r="E18" s="104"/>
      <c r="F18" s="104"/>
      <c r="G18" s="104"/>
    </row>
  </sheetData>
  <mergeCells count="5">
    <mergeCell ref="A17:G17"/>
    <mergeCell ref="A18:G18"/>
    <mergeCell ref="A2:G2"/>
    <mergeCell ref="A3:G4"/>
    <mergeCell ref="E5:G5"/>
  </mergeCells>
  <phoneticPr fontId="17" type="noConversion"/>
  <pageMargins left="0.70866141732283472" right="0.11811023622047245" top="0.48809523809523808" bottom="0.74803149606299213" header="0.31496062992125984" footer="0.31496062992125984"/>
  <pageSetup paperSize="9" orientation="landscape"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tabSelected="1" topLeftCell="A10" zoomScale="86" zoomScaleNormal="86" zoomScaleSheetLayoutView="100" workbookViewId="0">
      <selection activeCell="M17" sqref="M17"/>
    </sheetView>
  </sheetViews>
  <sheetFormatPr defaultColWidth="8.85546875" defaultRowHeight="12.75" x14ac:dyDescent="0.2"/>
  <cols>
    <col min="1" max="1" width="4.7109375" style="38" customWidth="1"/>
    <col min="2" max="2" width="26.140625" style="15" customWidth="1"/>
    <col min="3" max="3" width="8.140625" style="20" customWidth="1"/>
    <col min="4" max="4" width="8.85546875" style="84" customWidth="1"/>
    <col min="5" max="5" width="12.5703125" style="21" bestFit="1" customWidth="1"/>
    <col min="6" max="6" width="9.28515625" style="21" customWidth="1"/>
    <col min="7" max="7" width="10.42578125" style="32" customWidth="1"/>
    <col min="8" max="8" width="15.140625" style="21" customWidth="1"/>
    <col min="9" max="9" width="11.7109375" style="21" bestFit="1" customWidth="1"/>
    <col min="10" max="10" width="9.85546875" style="21" customWidth="1"/>
    <col min="11" max="11" width="8.85546875" style="21" customWidth="1"/>
    <col min="12" max="12" width="38.7109375" style="22" customWidth="1"/>
    <col min="13" max="16384" width="8.85546875" style="15"/>
  </cols>
  <sheetData>
    <row r="1" spans="1:12" x14ac:dyDescent="0.2">
      <c r="A1" s="107" t="s">
        <v>43</v>
      </c>
      <c r="B1" s="107"/>
      <c r="C1" s="107"/>
      <c r="D1" s="107"/>
      <c r="E1" s="107"/>
      <c r="F1" s="107"/>
      <c r="G1" s="107"/>
      <c r="H1" s="107"/>
      <c r="I1" s="107"/>
      <c r="J1" s="107"/>
      <c r="K1" s="107"/>
      <c r="L1" s="107"/>
    </row>
    <row r="2" spans="1:12" ht="18.75" customHeight="1" x14ac:dyDescent="0.2">
      <c r="A2" s="107" t="s">
        <v>19</v>
      </c>
      <c r="B2" s="107"/>
      <c r="C2" s="107"/>
      <c r="D2" s="107"/>
      <c r="E2" s="107"/>
      <c r="F2" s="107"/>
      <c r="G2" s="107"/>
      <c r="H2" s="107"/>
      <c r="I2" s="107"/>
      <c r="J2" s="107"/>
      <c r="K2" s="107"/>
      <c r="L2" s="107"/>
    </row>
    <row r="3" spans="1:12" ht="18.75" customHeight="1" x14ac:dyDescent="0.2">
      <c r="A3" s="42"/>
      <c r="B3" s="42"/>
      <c r="C3" s="42"/>
      <c r="D3" s="82"/>
      <c r="E3" s="42"/>
      <c r="F3" s="77"/>
      <c r="G3" s="42"/>
      <c r="H3" s="42"/>
      <c r="I3" s="42"/>
      <c r="J3" s="42"/>
      <c r="K3" s="42"/>
      <c r="L3" s="42"/>
    </row>
    <row r="4" spans="1:12" ht="18.75" customHeight="1" x14ac:dyDescent="0.2">
      <c r="A4" s="44" t="s">
        <v>44</v>
      </c>
      <c r="B4" s="42"/>
      <c r="C4" s="42"/>
      <c r="D4" s="82"/>
      <c r="E4" s="42"/>
      <c r="F4" s="77"/>
      <c r="G4" s="42"/>
      <c r="H4" s="42"/>
      <c r="I4" s="42"/>
      <c r="J4" s="42"/>
      <c r="K4" s="42"/>
      <c r="L4" s="42"/>
    </row>
    <row r="5" spans="1:12" ht="113.45" customHeight="1" x14ac:dyDescent="0.2">
      <c r="A5" s="114" t="s">
        <v>96</v>
      </c>
      <c r="B5" s="114"/>
      <c r="C5" s="114"/>
      <c r="D5" s="114"/>
      <c r="E5" s="114"/>
      <c r="F5" s="114"/>
      <c r="G5" s="114"/>
      <c r="H5" s="114"/>
      <c r="I5" s="114"/>
      <c r="J5" s="114"/>
      <c r="K5" s="114"/>
      <c r="L5" s="15"/>
    </row>
    <row r="6" spans="1:12" ht="17.45" customHeight="1" x14ac:dyDescent="0.2">
      <c r="A6" s="15"/>
      <c r="B6" s="8"/>
      <c r="C6" s="42"/>
      <c r="D6" s="83"/>
      <c r="E6" s="17"/>
      <c r="F6" s="17"/>
      <c r="G6" s="30"/>
      <c r="H6" s="17"/>
      <c r="I6" s="17"/>
      <c r="J6" s="17"/>
      <c r="K6" s="17"/>
      <c r="L6" s="9" t="s">
        <v>11</v>
      </c>
    </row>
    <row r="7" spans="1:12" ht="72" customHeight="1" x14ac:dyDescent="0.2">
      <c r="A7" s="118" t="s">
        <v>20</v>
      </c>
      <c r="B7" s="119" t="s">
        <v>21</v>
      </c>
      <c r="C7" s="119" t="s">
        <v>22</v>
      </c>
      <c r="D7" s="120" t="s">
        <v>23</v>
      </c>
      <c r="E7" s="117" t="s">
        <v>42</v>
      </c>
      <c r="F7" s="115" t="s">
        <v>115</v>
      </c>
      <c r="G7" s="121" t="s">
        <v>24</v>
      </c>
      <c r="H7" s="117" t="s">
        <v>25</v>
      </c>
      <c r="I7" s="117" t="s">
        <v>46</v>
      </c>
      <c r="J7" s="117"/>
      <c r="K7" s="111" t="s">
        <v>47</v>
      </c>
      <c r="L7" s="113" t="s">
        <v>1</v>
      </c>
    </row>
    <row r="8" spans="1:12" ht="27" customHeight="1" x14ac:dyDescent="0.2">
      <c r="A8" s="118"/>
      <c r="B8" s="119"/>
      <c r="C8" s="119"/>
      <c r="D8" s="120"/>
      <c r="E8" s="117"/>
      <c r="F8" s="116"/>
      <c r="G8" s="121"/>
      <c r="H8" s="117"/>
      <c r="I8" s="78" t="s">
        <v>7</v>
      </c>
      <c r="J8" s="78" t="s">
        <v>8</v>
      </c>
      <c r="K8" s="112"/>
      <c r="L8" s="113"/>
    </row>
    <row r="9" spans="1:12" s="20" customFormat="1" x14ac:dyDescent="0.2">
      <c r="A9" s="43">
        <v>1</v>
      </c>
      <c r="B9" s="10">
        <v>2</v>
      </c>
      <c r="C9" s="10">
        <v>3</v>
      </c>
      <c r="D9" s="85">
        <v>4</v>
      </c>
      <c r="E9" s="39">
        <v>5</v>
      </c>
      <c r="F9" s="79"/>
      <c r="G9" s="31">
        <v>6</v>
      </c>
      <c r="H9" s="18" t="s">
        <v>26</v>
      </c>
      <c r="I9" s="19">
        <v>8</v>
      </c>
      <c r="J9" s="19">
        <v>9</v>
      </c>
      <c r="K9" s="19">
        <v>10</v>
      </c>
      <c r="L9" s="19">
        <v>11</v>
      </c>
    </row>
    <row r="10" spans="1:12" ht="98.1" customHeight="1" x14ac:dyDescent="0.2">
      <c r="A10" s="35" t="s">
        <v>2</v>
      </c>
      <c r="B10" s="11" t="s">
        <v>27</v>
      </c>
      <c r="C10" s="74"/>
      <c r="D10" s="86"/>
      <c r="E10" s="55"/>
      <c r="F10" s="80"/>
      <c r="G10" s="64"/>
      <c r="H10" s="55"/>
      <c r="I10" s="55"/>
      <c r="J10" s="55"/>
      <c r="K10" s="55"/>
      <c r="L10" s="75" t="s">
        <v>94</v>
      </c>
    </row>
    <row r="11" spans="1:12" ht="42.75" customHeight="1" x14ac:dyDescent="0.2">
      <c r="A11" s="35" t="s">
        <v>3</v>
      </c>
      <c r="B11" s="11" t="s">
        <v>28</v>
      </c>
      <c r="C11" s="12"/>
      <c r="D11" s="86"/>
      <c r="E11" s="55"/>
      <c r="F11" s="80"/>
      <c r="G11" s="64"/>
      <c r="H11" s="62">
        <f>H12+H25+H35+H36</f>
        <v>0</v>
      </c>
      <c r="I11" s="62">
        <f>H11</f>
        <v>0</v>
      </c>
      <c r="J11" s="55"/>
      <c r="K11" s="55"/>
      <c r="L11" s="76" t="s">
        <v>95</v>
      </c>
    </row>
    <row r="12" spans="1:12" ht="96.75" customHeight="1" x14ac:dyDescent="0.2">
      <c r="A12" s="36">
        <v>1</v>
      </c>
      <c r="B12" s="24" t="s">
        <v>127</v>
      </c>
      <c r="C12" s="12"/>
      <c r="D12" s="87"/>
      <c r="E12" s="66"/>
      <c r="F12" s="81"/>
      <c r="G12" s="64"/>
      <c r="H12" s="62">
        <f>H13+H17+H21</f>
        <v>0</v>
      </c>
      <c r="I12" s="68">
        <f t="shared" ref="I12:I36" si="0">H12</f>
        <v>0</v>
      </c>
      <c r="J12" s="55"/>
      <c r="K12" s="55"/>
      <c r="L12" s="23"/>
    </row>
    <row r="13" spans="1:12" ht="13.5" x14ac:dyDescent="0.2">
      <c r="A13" s="37" t="s">
        <v>30</v>
      </c>
      <c r="B13" s="25" t="s">
        <v>128</v>
      </c>
      <c r="C13" s="12"/>
      <c r="D13" s="87"/>
      <c r="E13" s="66"/>
      <c r="F13" s="81"/>
      <c r="G13" s="64"/>
      <c r="H13" s="68">
        <f>SUM(H14:H16)</f>
        <v>0</v>
      </c>
      <c r="I13" s="68">
        <f t="shared" si="0"/>
        <v>0</v>
      </c>
      <c r="J13" s="55"/>
      <c r="K13" s="55"/>
      <c r="L13" s="23"/>
    </row>
    <row r="14" spans="1:12" x14ac:dyDescent="0.2">
      <c r="A14" s="108"/>
      <c r="B14" s="13" t="s">
        <v>29</v>
      </c>
      <c r="C14" s="12">
        <v>0.8</v>
      </c>
      <c r="D14" s="87">
        <v>1</v>
      </c>
      <c r="E14" s="66">
        <v>32000000</v>
      </c>
      <c r="F14" s="81"/>
      <c r="G14" s="71">
        <f>F14/22</f>
        <v>0</v>
      </c>
      <c r="H14" s="55">
        <f>C14*E14*G14</f>
        <v>0</v>
      </c>
      <c r="I14" s="55">
        <f t="shared" si="0"/>
        <v>0</v>
      </c>
      <c r="J14" s="55"/>
      <c r="K14" s="55"/>
      <c r="L14" s="23"/>
    </row>
    <row r="15" spans="1:12" ht="18.75" customHeight="1" x14ac:dyDescent="0.2">
      <c r="A15" s="109"/>
      <c r="B15" s="13" t="s">
        <v>117</v>
      </c>
      <c r="C15" s="12">
        <v>0.4</v>
      </c>
      <c r="D15" s="86"/>
      <c r="E15" s="66">
        <v>32000000</v>
      </c>
      <c r="F15" s="81"/>
      <c r="G15" s="71">
        <f>F15/22</f>
        <v>0</v>
      </c>
      <c r="H15" s="67">
        <f>C15*E15*G15</f>
        <v>0</v>
      </c>
      <c r="I15" s="55">
        <f t="shared" si="0"/>
        <v>0</v>
      </c>
      <c r="J15" s="55"/>
      <c r="K15" s="41"/>
      <c r="L15" s="23"/>
    </row>
    <row r="16" spans="1:12" ht="32.25" customHeight="1" x14ac:dyDescent="0.2">
      <c r="A16" s="110"/>
      <c r="B16" s="13" t="s">
        <v>118</v>
      </c>
      <c r="C16" s="12">
        <v>0.2</v>
      </c>
      <c r="D16" s="86"/>
      <c r="E16" s="66">
        <v>32000000</v>
      </c>
      <c r="F16" s="81"/>
      <c r="G16" s="71">
        <f>F16/22</f>
        <v>0</v>
      </c>
      <c r="H16" s="67">
        <f>C16*E16*G16</f>
        <v>0</v>
      </c>
      <c r="I16" s="55">
        <f t="shared" si="0"/>
        <v>0</v>
      </c>
      <c r="J16" s="55"/>
      <c r="K16" s="41"/>
      <c r="L16" s="23"/>
    </row>
    <row r="17" spans="1:12" ht="62.25" customHeight="1" x14ac:dyDescent="0.2">
      <c r="A17" s="37" t="s">
        <v>31</v>
      </c>
      <c r="B17" s="25" t="s">
        <v>129</v>
      </c>
      <c r="C17" s="12"/>
      <c r="D17" s="87"/>
      <c r="E17" s="66"/>
      <c r="F17" s="81"/>
      <c r="G17" s="64"/>
      <c r="H17" s="70">
        <f>SUM(H18:H20)</f>
        <v>0</v>
      </c>
      <c r="I17" s="68">
        <f t="shared" si="0"/>
        <v>0</v>
      </c>
      <c r="J17" s="55"/>
      <c r="K17" s="55"/>
      <c r="L17" s="23"/>
    </row>
    <row r="18" spans="1:12" x14ac:dyDescent="0.2">
      <c r="A18" s="108"/>
      <c r="B18" s="13" t="s">
        <v>29</v>
      </c>
      <c r="C18" s="12">
        <v>0.8</v>
      </c>
      <c r="D18" s="87">
        <v>1</v>
      </c>
      <c r="E18" s="66">
        <v>32000000</v>
      </c>
      <c r="F18" s="81"/>
      <c r="G18" s="71">
        <f>F18/22</f>
        <v>0</v>
      </c>
      <c r="H18" s="67">
        <f>C18*E18*G18</f>
        <v>0</v>
      </c>
      <c r="I18" s="55">
        <f t="shared" si="0"/>
        <v>0</v>
      </c>
      <c r="J18" s="55"/>
      <c r="K18" s="55"/>
      <c r="L18" s="23"/>
    </row>
    <row r="19" spans="1:12" ht="15" customHeight="1" x14ac:dyDescent="0.2">
      <c r="A19" s="109"/>
      <c r="B19" s="13" t="s">
        <v>117</v>
      </c>
      <c r="C19" s="12">
        <v>0.4</v>
      </c>
      <c r="D19" s="86"/>
      <c r="E19" s="66">
        <v>32000000</v>
      </c>
      <c r="F19" s="81"/>
      <c r="G19" s="71">
        <f t="shared" ref="G19:G20" si="1">F19/22</f>
        <v>0</v>
      </c>
      <c r="H19" s="67">
        <f t="shared" ref="H19:H33" si="2">C19*E19*G19</f>
        <v>0</v>
      </c>
      <c r="I19" s="55">
        <f t="shared" si="0"/>
        <v>0</v>
      </c>
      <c r="J19" s="55"/>
      <c r="K19" s="41"/>
      <c r="L19" s="23"/>
    </row>
    <row r="20" spans="1:12" ht="27.95" customHeight="1" x14ac:dyDescent="0.2">
      <c r="A20" s="110"/>
      <c r="B20" s="13" t="s">
        <v>118</v>
      </c>
      <c r="C20" s="12">
        <v>0.2</v>
      </c>
      <c r="D20" s="86"/>
      <c r="E20" s="66">
        <v>32000000</v>
      </c>
      <c r="F20" s="81"/>
      <c r="G20" s="71">
        <f t="shared" si="1"/>
        <v>0</v>
      </c>
      <c r="H20" s="67">
        <f t="shared" si="2"/>
        <v>0</v>
      </c>
      <c r="I20" s="62">
        <f t="shared" si="0"/>
        <v>0</v>
      </c>
      <c r="J20" s="55"/>
      <c r="K20" s="41"/>
      <c r="L20" s="23"/>
    </row>
    <row r="21" spans="1:12" ht="19.5" customHeight="1" x14ac:dyDescent="0.2">
      <c r="A21" s="37" t="s">
        <v>32</v>
      </c>
      <c r="B21" s="25" t="s">
        <v>119</v>
      </c>
      <c r="C21" s="12"/>
      <c r="D21" s="86"/>
      <c r="E21" s="55"/>
      <c r="F21" s="80"/>
      <c r="G21" s="65"/>
      <c r="H21" s="70">
        <f>SUM(H22:H24)</f>
        <v>0</v>
      </c>
      <c r="I21" s="62">
        <f t="shared" si="0"/>
        <v>0</v>
      </c>
      <c r="J21" s="55"/>
      <c r="K21" s="41"/>
      <c r="L21" s="23"/>
    </row>
    <row r="22" spans="1:12" ht="27.95" customHeight="1" x14ac:dyDescent="0.2">
      <c r="A22" s="108"/>
      <c r="B22" s="13" t="s">
        <v>29</v>
      </c>
      <c r="C22" s="12">
        <v>0.8</v>
      </c>
      <c r="D22" s="87">
        <v>1</v>
      </c>
      <c r="E22" s="66">
        <v>32000000</v>
      </c>
      <c r="F22" s="81"/>
      <c r="G22" s="71">
        <f>F22/22</f>
        <v>0</v>
      </c>
      <c r="H22" s="67">
        <f t="shared" si="2"/>
        <v>0</v>
      </c>
      <c r="I22" s="62">
        <f t="shared" si="0"/>
        <v>0</v>
      </c>
      <c r="J22" s="55"/>
      <c r="K22" s="41"/>
      <c r="L22" s="23"/>
    </row>
    <row r="23" spans="1:12" ht="27.95" customHeight="1" x14ac:dyDescent="0.2">
      <c r="A23" s="109"/>
      <c r="B23" s="13" t="s">
        <v>117</v>
      </c>
      <c r="C23" s="12">
        <v>0.4</v>
      </c>
      <c r="D23" s="86"/>
      <c r="E23" s="66">
        <v>32000000</v>
      </c>
      <c r="F23" s="81"/>
      <c r="G23" s="71">
        <f>F23/22</f>
        <v>0</v>
      </c>
      <c r="H23" s="67">
        <f t="shared" si="2"/>
        <v>0</v>
      </c>
      <c r="I23" s="62">
        <f t="shared" si="0"/>
        <v>0</v>
      </c>
      <c r="J23" s="55"/>
      <c r="K23" s="41"/>
      <c r="L23" s="23"/>
    </row>
    <row r="24" spans="1:12" ht="30" customHeight="1" x14ac:dyDescent="0.2">
      <c r="A24" s="110"/>
      <c r="B24" s="13" t="s">
        <v>118</v>
      </c>
      <c r="C24" s="12">
        <v>0.2</v>
      </c>
      <c r="D24" s="86"/>
      <c r="E24" s="66">
        <v>32000000</v>
      </c>
      <c r="F24" s="81"/>
      <c r="G24" s="71">
        <f>F24/22</f>
        <v>0</v>
      </c>
      <c r="H24" s="67">
        <f t="shared" si="2"/>
        <v>0</v>
      </c>
      <c r="I24" s="62">
        <f t="shared" si="0"/>
        <v>0</v>
      </c>
      <c r="J24" s="55"/>
      <c r="K24" s="41"/>
      <c r="L24" s="23"/>
    </row>
    <row r="25" spans="1:12" ht="29.25" customHeight="1" x14ac:dyDescent="0.2">
      <c r="A25" s="36" t="s">
        <v>16</v>
      </c>
      <c r="B25" s="24" t="s">
        <v>120</v>
      </c>
      <c r="C25" s="12"/>
      <c r="D25" s="86"/>
      <c r="E25" s="55"/>
      <c r="F25" s="80"/>
      <c r="G25" s="65"/>
      <c r="H25" s="69">
        <f>H26+H30</f>
        <v>0</v>
      </c>
      <c r="I25" s="62">
        <f t="shared" si="0"/>
        <v>0</v>
      </c>
      <c r="J25" s="55"/>
      <c r="K25" s="41"/>
      <c r="L25" s="23"/>
    </row>
    <row r="26" spans="1:12" ht="21" customHeight="1" x14ac:dyDescent="0.2">
      <c r="A26" s="37" t="s">
        <v>34</v>
      </c>
      <c r="B26" s="25" t="s">
        <v>116</v>
      </c>
      <c r="C26" s="12"/>
      <c r="D26" s="86"/>
      <c r="E26" s="55"/>
      <c r="F26" s="80"/>
      <c r="G26" s="65"/>
      <c r="H26" s="70">
        <f>SUM(H27:H29)</f>
        <v>0</v>
      </c>
      <c r="I26" s="62">
        <f t="shared" si="0"/>
        <v>0</v>
      </c>
      <c r="J26" s="55"/>
      <c r="K26" s="41"/>
      <c r="L26" s="23"/>
    </row>
    <row r="27" spans="1:12" ht="27.95" customHeight="1" x14ac:dyDescent="0.2">
      <c r="A27" s="108"/>
      <c r="B27" s="13" t="s">
        <v>29</v>
      </c>
      <c r="C27" s="12">
        <v>0.8</v>
      </c>
      <c r="D27" s="87">
        <v>1</v>
      </c>
      <c r="E27" s="66">
        <v>32000000</v>
      </c>
      <c r="F27" s="81"/>
      <c r="G27" s="72">
        <f>F27/22</f>
        <v>0</v>
      </c>
      <c r="H27" s="67">
        <f t="shared" si="2"/>
        <v>0</v>
      </c>
      <c r="I27" s="62">
        <f t="shared" si="0"/>
        <v>0</v>
      </c>
      <c r="J27" s="55"/>
      <c r="K27" s="41"/>
      <c r="L27" s="23"/>
    </row>
    <row r="28" spans="1:12" ht="27.95" customHeight="1" x14ac:dyDescent="0.2">
      <c r="A28" s="109"/>
      <c r="B28" s="13" t="s">
        <v>117</v>
      </c>
      <c r="C28" s="12">
        <v>0.4</v>
      </c>
      <c r="D28" s="86"/>
      <c r="E28" s="66">
        <v>32000000</v>
      </c>
      <c r="F28" s="81"/>
      <c r="G28" s="72">
        <f t="shared" ref="G28:G29" si="3">F28/22</f>
        <v>0</v>
      </c>
      <c r="H28" s="67">
        <f t="shared" si="2"/>
        <v>0</v>
      </c>
      <c r="I28" s="62">
        <f t="shared" si="0"/>
        <v>0</v>
      </c>
      <c r="J28" s="55"/>
      <c r="K28" s="41"/>
      <c r="L28" s="23"/>
    </row>
    <row r="29" spans="1:12" ht="27.95" customHeight="1" x14ac:dyDescent="0.2">
      <c r="A29" s="110"/>
      <c r="B29" s="13" t="s">
        <v>118</v>
      </c>
      <c r="C29" s="12">
        <v>0.2</v>
      </c>
      <c r="D29" s="86"/>
      <c r="E29" s="66">
        <v>32000000</v>
      </c>
      <c r="F29" s="81"/>
      <c r="G29" s="72">
        <f t="shared" si="3"/>
        <v>0</v>
      </c>
      <c r="H29" s="67">
        <f t="shared" si="2"/>
        <v>0</v>
      </c>
      <c r="I29" s="62">
        <f t="shared" si="0"/>
        <v>0</v>
      </c>
      <c r="J29" s="55"/>
      <c r="K29" s="41"/>
      <c r="L29" s="23"/>
    </row>
    <row r="30" spans="1:12" ht="13.5" x14ac:dyDescent="0.2">
      <c r="A30" s="37" t="s">
        <v>15</v>
      </c>
      <c r="B30" s="25" t="s">
        <v>121</v>
      </c>
      <c r="C30" s="12"/>
      <c r="D30" s="86"/>
      <c r="E30" s="55"/>
      <c r="F30" s="80"/>
      <c r="G30" s="65"/>
      <c r="H30" s="70">
        <f>SUM(H31:H34)</f>
        <v>0</v>
      </c>
      <c r="I30" s="62">
        <f t="shared" si="0"/>
        <v>0</v>
      </c>
      <c r="J30" s="55"/>
      <c r="K30" s="41"/>
      <c r="L30" s="23"/>
    </row>
    <row r="31" spans="1:12" ht="27.95" customHeight="1" x14ac:dyDescent="0.2">
      <c r="A31" s="108"/>
      <c r="B31" s="13" t="s">
        <v>29</v>
      </c>
      <c r="C31" s="12">
        <v>0.8</v>
      </c>
      <c r="D31" s="87">
        <v>1</v>
      </c>
      <c r="E31" s="66">
        <v>32000000</v>
      </c>
      <c r="F31" s="81"/>
      <c r="G31" s="72">
        <f>F31/22</f>
        <v>0</v>
      </c>
      <c r="H31" s="67">
        <f t="shared" si="2"/>
        <v>0</v>
      </c>
      <c r="I31" s="62">
        <f t="shared" si="0"/>
        <v>0</v>
      </c>
      <c r="J31" s="55"/>
      <c r="K31" s="41"/>
      <c r="L31" s="23"/>
    </row>
    <row r="32" spans="1:12" ht="27.95" customHeight="1" x14ac:dyDescent="0.2">
      <c r="A32" s="109"/>
      <c r="B32" s="13" t="s">
        <v>35</v>
      </c>
      <c r="C32" s="12">
        <v>0.4</v>
      </c>
      <c r="D32" s="86"/>
      <c r="E32" s="66">
        <v>32000000</v>
      </c>
      <c r="F32" s="81"/>
      <c r="G32" s="72">
        <f t="shared" ref="G32:G33" si="4">F32/22</f>
        <v>0</v>
      </c>
      <c r="H32" s="67">
        <f t="shared" si="2"/>
        <v>0</v>
      </c>
      <c r="I32" s="62">
        <f t="shared" si="0"/>
        <v>0</v>
      </c>
      <c r="J32" s="55"/>
      <c r="K32" s="41"/>
      <c r="L32" s="23"/>
    </row>
    <row r="33" spans="1:12" ht="27.95" customHeight="1" x14ac:dyDescent="0.2">
      <c r="A33" s="109"/>
      <c r="B33" s="13" t="s">
        <v>36</v>
      </c>
      <c r="C33" s="12">
        <v>0.2</v>
      </c>
      <c r="D33" s="86"/>
      <c r="E33" s="66">
        <v>32000000</v>
      </c>
      <c r="F33" s="81"/>
      <c r="G33" s="72">
        <f t="shared" si="4"/>
        <v>0</v>
      </c>
      <c r="H33" s="67">
        <f t="shared" si="2"/>
        <v>0</v>
      </c>
      <c r="I33" s="62">
        <f t="shared" si="0"/>
        <v>0</v>
      </c>
      <c r="J33" s="55"/>
      <c r="K33" s="41"/>
      <c r="L33" s="23"/>
    </row>
    <row r="34" spans="1:12" ht="66" customHeight="1" x14ac:dyDescent="0.2">
      <c r="A34" s="110"/>
      <c r="B34" s="13" t="s">
        <v>37</v>
      </c>
      <c r="C34" s="12"/>
      <c r="D34" s="86"/>
      <c r="E34" s="66"/>
      <c r="F34" s="81"/>
      <c r="G34" s="72">
        <f>F34/22</f>
        <v>0</v>
      </c>
      <c r="H34" s="55">
        <f>4680000*G34</f>
        <v>0</v>
      </c>
      <c r="I34" s="62">
        <f t="shared" si="0"/>
        <v>0</v>
      </c>
      <c r="J34" s="55"/>
      <c r="K34" s="41"/>
      <c r="L34" s="23"/>
    </row>
    <row r="35" spans="1:12" ht="44.1" customHeight="1" x14ac:dyDescent="0.2">
      <c r="A35" s="36" t="s">
        <v>17</v>
      </c>
      <c r="B35" s="24" t="s">
        <v>38</v>
      </c>
      <c r="C35" s="73">
        <v>1</v>
      </c>
      <c r="D35" s="86">
        <v>1</v>
      </c>
      <c r="E35" s="66">
        <v>32000000</v>
      </c>
      <c r="F35" s="81"/>
      <c r="G35" s="72">
        <f>20%*(F35/22)</f>
        <v>0</v>
      </c>
      <c r="H35" s="62">
        <f>C35*E35*G35</f>
        <v>0</v>
      </c>
      <c r="I35" s="62">
        <f t="shared" si="0"/>
        <v>0</v>
      </c>
      <c r="J35" s="55"/>
      <c r="K35" s="41"/>
      <c r="L35" s="23"/>
    </row>
    <row r="36" spans="1:12" ht="32.25" customHeight="1" x14ac:dyDescent="0.2">
      <c r="A36" s="36" t="s">
        <v>18</v>
      </c>
      <c r="B36" s="24" t="s">
        <v>39</v>
      </c>
      <c r="C36" s="12">
        <v>0.3</v>
      </c>
      <c r="D36" s="86">
        <v>1</v>
      </c>
      <c r="E36" s="66">
        <v>32000000</v>
      </c>
      <c r="F36" s="81"/>
      <c r="G36" s="72">
        <f>20%*(F36/22)</f>
        <v>0</v>
      </c>
      <c r="H36" s="62">
        <f>C36*E36*G36</f>
        <v>0</v>
      </c>
      <c r="I36" s="62">
        <f t="shared" si="0"/>
        <v>0</v>
      </c>
      <c r="J36" s="55"/>
      <c r="K36" s="41"/>
      <c r="L36" s="23"/>
    </row>
    <row r="37" spans="1:12" ht="102" customHeight="1" x14ac:dyDescent="0.2">
      <c r="A37" s="35" t="s">
        <v>4</v>
      </c>
      <c r="B37" s="11" t="s">
        <v>40</v>
      </c>
      <c r="C37" s="12"/>
      <c r="D37" s="86"/>
      <c r="E37" s="55"/>
      <c r="F37" s="80"/>
      <c r="G37" s="64"/>
      <c r="H37" s="55"/>
      <c r="I37" s="55"/>
      <c r="J37" s="55"/>
      <c r="K37" s="55"/>
      <c r="L37" s="75" t="s">
        <v>94</v>
      </c>
    </row>
    <row r="38" spans="1:12" ht="27.95" customHeight="1" x14ac:dyDescent="0.2">
      <c r="A38" s="36"/>
      <c r="B38" s="33" t="s">
        <v>41</v>
      </c>
      <c r="C38" s="12"/>
      <c r="D38" s="86"/>
      <c r="E38" s="55"/>
      <c r="F38" s="80"/>
      <c r="G38" s="65"/>
      <c r="H38" s="62">
        <f>H11</f>
        <v>0</v>
      </c>
      <c r="I38" s="62">
        <f>I11</f>
        <v>0</v>
      </c>
      <c r="J38" s="55"/>
      <c r="K38" s="41"/>
      <c r="L38" s="23"/>
    </row>
    <row r="39" spans="1:12" ht="27.95" customHeight="1" x14ac:dyDescent="0.2">
      <c r="A39" s="45"/>
      <c r="B39" s="46"/>
      <c r="C39" s="47"/>
      <c r="D39" s="48"/>
      <c r="E39" s="49"/>
      <c r="F39" s="49"/>
      <c r="G39" s="50"/>
      <c r="H39" s="49"/>
      <c r="I39" s="49"/>
      <c r="J39" s="49"/>
      <c r="K39" s="51"/>
      <c r="L39" s="52"/>
    </row>
  </sheetData>
  <mergeCells count="19">
    <mergeCell ref="A27:A29"/>
    <mergeCell ref="A31:A34"/>
    <mergeCell ref="I7:J7"/>
    <mergeCell ref="A7:A8"/>
    <mergeCell ref="B7:B8"/>
    <mergeCell ref="C7:C8"/>
    <mergeCell ref="D7:D8"/>
    <mergeCell ref="E7:E8"/>
    <mergeCell ref="G7:G8"/>
    <mergeCell ref="H7:H8"/>
    <mergeCell ref="A1:L1"/>
    <mergeCell ref="A2:L2"/>
    <mergeCell ref="A14:A16"/>
    <mergeCell ref="A18:A20"/>
    <mergeCell ref="A22:A24"/>
    <mergeCell ref="K7:K8"/>
    <mergeCell ref="L7:L8"/>
    <mergeCell ref="A5:K5"/>
    <mergeCell ref="F7:F8"/>
  </mergeCells>
  <pageMargins left="0.118110236220472" right="0" top="3.9370078740157501E-2" bottom="0" header="0" footer="0"/>
  <pageSetup paperSize="9" firstPageNumber="2"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4" zoomScale="70" zoomScaleNormal="70" zoomScaleSheetLayoutView="100" workbookViewId="0">
      <selection activeCell="B13" sqref="B13:B14"/>
    </sheetView>
  </sheetViews>
  <sheetFormatPr defaultColWidth="8.85546875" defaultRowHeight="12.75" x14ac:dyDescent="0.2"/>
  <cols>
    <col min="1" max="1" width="4.7109375" style="38" customWidth="1"/>
    <col min="2" max="2" width="26.140625" style="15" customWidth="1"/>
    <col min="3" max="3" width="8.28515625" style="20" customWidth="1"/>
    <col min="4" max="4" width="7.85546875" style="21" customWidth="1"/>
    <col min="5" max="5" width="12.140625" style="32" customWidth="1"/>
    <col min="6" max="7" width="13.140625" style="21" bestFit="1" customWidth="1"/>
    <col min="8" max="8" width="12.42578125" style="21" customWidth="1"/>
    <col min="9" max="9" width="11.140625" style="21" customWidth="1"/>
    <col min="10" max="10" width="38.7109375" style="22" customWidth="1"/>
    <col min="11" max="11" width="5.7109375" style="15" customWidth="1"/>
    <col min="12" max="12" width="23.5703125" style="15" customWidth="1"/>
    <col min="13" max="13" width="16.85546875" style="15" customWidth="1"/>
    <col min="14" max="16384" width="8.85546875" style="15"/>
  </cols>
  <sheetData>
    <row r="1" spans="1:10" ht="18.75" customHeight="1" x14ac:dyDescent="0.2">
      <c r="A1" s="42"/>
      <c r="B1" s="42"/>
      <c r="C1" s="42"/>
      <c r="D1" s="42"/>
      <c r="E1" s="42"/>
      <c r="F1" s="42"/>
      <c r="G1" s="42"/>
      <c r="H1" s="42"/>
      <c r="I1" s="42"/>
      <c r="J1" s="42"/>
    </row>
    <row r="2" spans="1:10" ht="41.45" customHeight="1" x14ac:dyDescent="0.2">
      <c r="A2" s="122" t="s">
        <v>45</v>
      </c>
      <c r="B2" s="122"/>
      <c r="C2" s="122"/>
      <c r="D2" s="122"/>
      <c r="E2" s="122"/>
      <c r="F2" s="122"/>
      <c r="G2" s="122"/>
      <c r="H2" s="122"/>
      <c r="I2" s="122"/>
      <c r="J2" s="122"/>
    </row>
    <row r="3" spans="1:10" ht="90" customHeight="1" x14ac:dyDescent="0.2">
      <c r="A3" s="114" t="s">
        <v>97</v>
      </c>
      <c r="B3" s="114"/>
      <c r="C3" s="114"/>
      <c r="D3" s="114"/>
      <c r="E3" s="114"/>
      <c r="F3" s="114"/>
      <c r="G3" s="114"/>
      <c r="H3" s="114"/>
      <c r="I3" s="114"/>
      <c r="J3" s="114"/>
    </row>
    <row r="4" spans="1:10" ht="17.45" customHeight="1" x14ac:dyDescent="0.2">
      <c r="A4" s="15"/>
      <c r="B4" s="8"/>
      <c r="C4" s="16"/>
      <c r="D4" s="17"/>
      <c r="E4" s="30"/>
      <c r="F4" s="17"/>
      <c r="G4" s="17"/>
      <c r="H4" s="17"/>
      <c r="I4" s="17"/>
      <c r="J4" s="9" t="s">
        <v>11</v>
      </c>
    </row>
    <row r="5" spans="1:10" ht="21.6" customHeight="1" x14ac:dyDescent="0.2">
      <c r="A5" s="118" t="s">
        <v>20</v>
      </c>
      <c r="B5" s="119" t="s">
        <v>21</v>
      </c>
      <c r="C5" s="124" t="s">
        <v>51</v>
      </c>
      <c r="D5" s="117" t="s">
        <v>50</v>
      </c>
      <c r="E5" s="121" t="s">
        <v>49</v>
      </c>
      <c r="F5" s="117" t="s">
        <v>48</v>
      </c>
      <c r="G5" s="117" t="s">
        <v>46</v>
      </c>
      <c r="H5" s="117"/>
      <c r="I5" s="117" t="s">
        <v>47</v>
      </c>
      <c r="J5" s="123" t="s">
        <v>1</v>
      </c>
    </row>
    <row r="6" spans="1:10" ht="44.1" customHeight="1" x14ac:dyDescent="0.2">
      <c r="A6" s="118"/>
      <c r="B6" s="119"/>
      <c r="C6" s="124"/>
      <c r="D6" s="117"/>
      <c r="E6" s="121"/>
      <c r="F6" s="117"/>
      <c r="G6" s="34" t="s">
        <v>7</v>
      </c>
      <c r="H6" s="34" t="s">
        <v>8</v>
      </c>
      <c r="I6" s="117"/>
      <c r="J6" s="123"/>
    </row>
    <row r="7" spans="1:10" s="20" customFormat="1" x14ac:dyDescent="0.2">
      <c r="A7" s="43">
        <v>1</v>
      </c>
      <c r="B7" s="10">
        <v>2</v>
      </c>
      <c r="C7" s="10">
        <v>3</v>
      </c>
      <c r="D7" s="39">
        <v>4</v>
      </c>
      <c r="E7" s="31">
        <v>5</v>
      </c>
      <c r="F7" s="18" t="s">
        <v>52</v>
      </c>
      <c r="G7" s="31">
        <v>7</v>
      </c>
      <c r="H7" s="31">
        <v>8</v>
      </c>
      <c r="I7" s="31">
        <v>9</v>
      </c>
      <c r="J7" s="31">
        <v>10</v>
      </c>
    </row>
    <row r="8" spans="1:10" ht="51" x14ac:dyDescent="0.2">
      <c r="A8" s="36">
        <v>1</v>
      </c>
      <c r="B8" s="24" t="s">
        <v>53</v>
      </c>
      <c r="C8" s="60"/>
      <c r="D8" s="63"/>
      <c r="E8" s="61"/>
      <c r="F8" s="62"/>
      <c r="G8" s="62"/>
      <c r="H8" s="62"/>
      <c r="I8" s="62"/>
      <c r="J8" s="23" t="s">
        <v>60</v>
      </c>
    </row>
    <row r="9" spans="1:10" ht="15.75" x14ac:dyDescent="0.2">
      <c r="A9" s="53" t="s">
        <v>30</v>
      </c>
      <c r="B9" s="93"/>
      <c r="C9" s="94"/>
      <c r="D9" s="95"/>
      <c r="E9" s="96"/>
      <c r="F9" s="97">
        <f t="shared" ref="F9:F11" si="0">D9*E9</f>
        <v>0</v>
      </c>
      <c r="G9" s="55">
        <f>F9</f>
        <v>0</v>
      </c>
      <c r="H9" s="62"/>
      <c r="I9" s="62"/>
      <c r="J9" s="23" t="s">
        <v>124</v>
      </c>
    </row>
    <row r="10" spans="1:10" ht="15.75" x14ac:dyDescent="0.2">
      <c r="A10" s="53" t="s">
        <v>31</v>
      </c>
      <c r="B10" s="93"/>
      <c r="C10" s="94"/>
      <c r="D10" s="95"/>
      <c r="E10" s="96"/>
      <c r="F10" s="97">
        <f t="shared" si="0"/>
        <v>0</v>
      </c>
      <c r="G10" s="55">
        <f t="shared" ref="G10:G21" si="1">F10</f>
        <v>0</v>
      </c>
      <c r="H10" s="62"/>
      <c r="I10" s="62"/>
      <c r="J10" s="23" t="s">
        <v>124</v>
      </c>
    </row>
    <row r="11" spans="1:10" ht="30.75" customHeight="1" x14ac:dyDescent="0.2">
      <c r="A11" s="53" t="s">
        <v>123</v>
      </c>
      <c r="B11" s="93"/>
      <c r="C11" s="94"/>
      <c r="D11" s="98"/>
      <c r="E11" s="96"/>
      <c r="F11" s="97">
        <f t="shared" si="0"/>
        <v>0</v>
      </c>
      <c r="G11" s="55">
        <f t="shared" si="1"/>
        <v>0</v>
      </c>
      <c r="H11" s="55"/>
      <c r="I11" s="41"/>
      <c r="J11" s="23" t="s">
        <v>124</v>
      </c>
    </row>
    <row r="12" spans="1:10" ht="51" x14ac:dyDescent="0.2">
      <c r="A12" s="36" t="s">
        <v>16</v>
      </c>
      <c r="B12" s="24" t="s">
        <v>55</v>
      </c>
      <c r="C12" s="27"/>
      <c r="D12" s="14"/>
      <c r="E12" s="59"/>
      <c r="F12" s="55"/>
      <c r="G12" s="55">
        <f t="shared" si="1"/>
        <v>0</v>
      </c>
      <c r="H12" s="55"/>
      <c r="I12" s="41"/>
      <c r="J12" s="23" t="s">
        <v>60</v>
      </c>
    </row>
    <row r="13" spans="1:10" ht="15.75" x14ac:dyDescent="0.2">
      <c r="A13" s="53" t="s">
        <v>34</v>
      </c>
      <c r="B13" s="93"/>
      <c r="C13" s="94"/>
      <c r="D13" s="95"/>
      <c r="E13" s="96"/>
      <c r="F13" s="97">
        <f t="shared" ref="F13:F14" si="2">D13*E13</f>
        <v>0</v>
      </c>
      <c r="G13" s="55">
        <f t="shared" si="1"/>
        <v>0</v>
      </c>
      <c r="H13" s="62"/>
      <c r="I13" s="62"/>
      <c r="J13" s="23" t="s">
        <v>124</v>
      </c>
    </row>
    <row r="14" spans="1:10" ht="25.5" customHeight="1" x14ac:dyDescent="0.2">
      <c r="A14" s="53" t="s">
        <v>15</v>
      </c>
      <c r="B14" s="93"/>
      <c r="C14" s="94"/>
      <c r="D14" s="95"/>
      <c r="E14" s="96"/>
      <c r="F14" s="97">
        <f t="shared" si="2"/>
        <v>0</v>
      </c>
      <c r="G14" s="55">
        <f t="shared" si="1"/>
        <v>0</v>
      </c>
      <c r="H14" s="62"/>
      <c r="I14" s="62"/>
      <c r="J14" s="23" t="s">
        <v>124</v>
      </c>
    </row>
    <row r="15" spans="1:10" ht="15" customHeight="1" x14ac:dyDescent="0.2">
      <c r="A15" s="53" t="s">
        <v>54</v>
      </c>
      <c r="B15" s="13"/>
      <c r="C15" s="27"/>
      <c r="D15" s="14"/>
      <c r="E15" s="59"/>
      <c r="F15" s="55"/>
      <c r="G15" s="62">
        <f t="shared" si="1"/>
        <v>0</v>
      </c>
      <c r="H15" s="55"/>
      <c r="I15" s="41"/>
      <c r="J15" s="23"/>
    </row>
    <row r="16" spans="1:10" ht="51" x14ac:dyDescent="0.2">
      <c r="A16" s="36" t="s">
        <v>17</v>
      </c>
      <c r="B16" s="24" t="s">
        <v>56</v>
      </c>
      <c r="C16" s="27"/>
      <c r="D16" s="14"/>
      <c r="E16" s="59"/>
      <c r="F16" s="55"/>
      <c r="G16" s="62">
        <f t="shared" si="1"/>
        <v>0</v>
      </c>
      <c r="H16" s="55"/>
      <c r="I16" s="41"/>
      <c r="J16" s="23" t="s">
        <v>60</v>
      </c>
    </row>
    <row r="17" spans="1:10" x14ac:dyDescent="0.2">
      <c r="A17" s="53" t="s">
        <v>14</v>
      </c>
      <c r="B17" s="23"/>
      <c r="C17" s="60"/>
      <c r="D17" s="63"/>
      <c r="E17" s="61"/>
      <c r="F17" s="62"/>
      <c r="G17" s="62">
        <f t="shared" si="1"/>
        <v>0</v>
      </c>
      <c r="H17" s="62"/>
      <c r="I17" s="62"/>
      <c r="J17" s="23"/>
    </row>
    <row r="18" spans="1:10" x14ac:dyDescent="0.2">
      <c r="A18" s="53" t="s">
        <v>13</v>
      </c>
      <c r="B18" s="13"/>
      <c r="C18" s="60"/>
      <c r="D18" s="63"/>
      <c r="E18" s="61"/>
      <c r="F18" s="62"/>
      <c r="G18" s="62">
        <f t="shared" si="1"/>
        <v>0</v>
      </c>
      <c r="H18" s="62"/>
      <c r="I18" s="62"/>
      <c r="J18" s="23"/>
    </row>
    <row r="19" spans="1:10" x14ac:dyDescent="0.2">
      <c r="A19" s="53" t="s">
        <v>54</v>
      </c>
      <c r="B19" s="13"/>
      <c r="C19" s="60"/>
      <c r="D19" s="63"/>
      <c r="E19" s="61"/>
      <c r="F19" s="62"/>
      <c r="G19" s="62">
        <f t="shared" si="1"/>
        <v>0</v>
      </c>
      <c r="H19" s="62"/>
      <c r="I19" s="62"/>
      <c r="J19" s="23"/>
    </row>
    <row r="20" spans="1:10" ht="51" x14ac:dyDescent="0.2">
      <c r="A20" s="36" t="s">
        <v>18</v>
      </c>
      <c r="B20" s="24" t="s">
        <v>57</v>
      </c>
      <c r="C20" s="27"/>
      <c r="D20" s="14"/>
      <c r="E20" s="59"/>
      <c r="F20" s="55"/>
      <c r="G20" s="62">
        <f t="shared" si="1"/>
        <v>0</v>
      </c>
      <c r="H20" s="55"/>
      <c r="I20" s="41"/>
      <c r="J20" s="23" t="s">
        <v>60</v>
      </c>
    </row>
    <row r="21" spans="1:10" x14ac:dyDescent="0.2">
      <c r="A21" s="53" t="s">
        <v>54</v>
      </c>
      <c r="B21" s="23"/>
      <c r="C21" s="27"/>
      <c r="D21" s="14"/>
      <c r="E21" s="59"/>
      <c r="F21" s="55"/>
      <c r="G21" s="62">
        <f t="shared" si="1"/>
        <v>0</v>
      </c>
      <c r="H21" s="55"/>
      <c r="I21" s="41"/>
      <c r="J21" s="23"/>
    </row>
    <row r="22" spans="1:10" ht="27.95" customHeight="1" x14ac:dyDescent="0.2">
      <c r="A22" s="36"/>
      <c r="B22" s="33" t="s">
        <v>41</v>
      </c>
      <c r="C22" s="27"/>
      <c r="D22" s="14"/>
      <c r="E22" s="59"/>
      <c r="F22" s="62">
        <f>SUM(F8:F21)</f>
        <v>0</v>
      </c>
      <c r="G22" s="62">
        <f>SUM(G9:G21)</f>
        <v>0</v>
      </c>
      <c r="H22" s="55"/>
      <c r="I22" s="41"/>
      <c r="J22" s="23"/>
    </row>
    <row r="23" spans="1:10" ht="27.95" customHeight="1" x14ac:dyDescent="0.2">
      <c r="A23" s="45"/>
      <c r="B23" s="46"/>
      <c r="C23" s="48"/>
      <c r="D23" s="49"/>
      <c r="E23" s="50"/>
      <c r="F23" s="49"/>
      <c r="G23" s="49"/>
      <c r="H23" s="49"/>
      <c r="I23" s="51"/>
      <c r="J23" s="52"/>
    </row>
  </sheetData>
  <mergeCells count="11">
    <mergeCell ref="A2:J2"/>
    <mergeCell ref="I5:I6"/>
    <mergeCell ref="J5:J6"/>
    <mergeCell ref="G5:H5"/>
    <mergeCell ref="A5:A6"/>
    <mergeCell ref="B5:B6"/>
    <mergeCell ref="C5:C6"/>
    <mergeCell ref="D5:D6"/>
    <mergeCell ref="E5:E6"/>
    <mergeCell ref="F5:F6"/>
    <mergeCell ref="A3:J3"/>
  </mergeCells>
  <pageMargins left="0.118110236220472" right="0" top="3.9370078740157501E-2" bottom="0" header="0" footer="0"/>
  <pageSetup paperSize="9" firstPageNumber="2"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6" zoomScale="70" zoomScaleNormal="70" zoomScaleSheetLayoutView="100" workbookViewId="0">
      <selection activeCell="G22" sqref="G22"/>
    </sheetView>
  </sheetViews>
  <sheetFormatPr defaultColWidth="8.85546875" defaultRowHeight="12.75" x14ac:dyDescent="0.2"/>
  <cols>
    <col min="1" max="1" width="4.7109375" style="38" customWidth="1"/>
    <col min="2" max="2" width="26.140625" style="15" customWidth="1"/>
    <col min="3" max="3" width="8.28515625" style="20" customWidth="1"/>
    <col min="4" max="4" width="7.85546875" style="21" customWidth="1"/>
    <col min="5" max="5" width="12.140625" style="32" customWidth="1"/>
    <col min="6" max="6" width="11.85546875" style="21" customWidth="1"/>
    <col min="7" max="8" width="12.42578125" style="21" customWidth="1"/>
    <col min="9" max="9" width="11.140625" style="21" customWidth="1"/>
    <col min="10" max="10" width="38.7109375" style="22" customWidth="1"/>
    <col min="11" max="11" width="5.7109375" style="15" customWidth="1"/>
    <col min="12" max="12" width="23.5703125" style="15" customWidth="1"/>
    <col min="13" max="13" width="16.85546875" style="15" customWidth="1"/>
    <col min="14" max="16384" width="8.85546875" style="15"/>
  </cols>
  <sheetData>
    <row r="1" spans="1:10" ht="18.75" customHeight="1" x14ac:dyDescent="0.2">
      <c r="A1" s="42"/>
      <c r="B1" s="42"/>
      <c r="C1" s="42"/>
      <c r="D1" s="42"/>
      <c r="E1" s="42"/>
      <c r="F1" s="42"/>
      <c r="G1" s="42"/>
      <c r="H1" s="42"/>
      <c r="I1" s="42"/>
      <c r="J1" s="42"/>
    </row>
    <row r="2" spans="1:10" ht="41.45" customHeight="1" x14ac:dyDescent="0.2">
      <c r="A2" s="122" t="s">
        <v>58</v>
      </c>
      <c r="B2" s="122"/>
      <c r="C2" s="122"/>
      <c r="D2" s="122"/>
      <c r="E2" s="122"/>
      <c r="F2" s="122"/>
      <c r="G2" s="122"/>
      <c r="H2" s="122"/>
      <c r="I2" s="122"/>
      <c r="J2" s="122"/>
    </row>
    <row r="3" spans="1:10" ht="95.45" customHeight="1" x14ac:dyDescent="0.2">
      <c r="A3" s="114" t="s">
        <v>98</v>
      </c>
      <c r="B3" s="114"/>
      <c r="C3" s="114"/>
      <c r="D3" s="114"/>
      <c r="E3" s="114"/>
      <c r="F3" s="114"/>
      <c r="G3" s="114"/>
      <c r="H3" s="114"/>
      <c r="I3" s="114"/>
      <c r="J3" s="114"/>
    </row>
    <row r="4" spans="1:10" ht="17.45" customHeight="1" x14ac:dyDescent="0.2">
      <c r="A4" s="15"/>
      <c r="B4" s="8"/>
      <c r="C4" s="16"/>
      <c r="D4" s="17"/>
      <c r="E4" s="30"/>
      <c r="F4" s="17"/>
      <c r="G4" s="17"/>
      <c r="H4" s="17"/>
      <c r="I4" s="17"/>
      <c r="J4" s="9" t="s">
        <v>11</v>
      </c>
    </row>
    <row r="5" spans="1:10" ht="21.6" customHeight="1" x14ac:dyDescent="0.2">
      <c r="A5" s="118" t="s">
        <v>20</v>
      </c>
      <c r="B5" s="119" t="s">
        <v>21</v>
      </c>
      <c r="C5" s="124" t="s">
        <v>51</v>
      </c>
      <c r="D5" s="117" t="s">
        <v>50</v>
      </c>
      <c r="E5" s="121" t="s">
        <v>49</v>
      </c>
      <c r="F5" s="117" t="s">
        <v>48</v>
      </c>
      <c r="G5" s="117" t="s">
        <v>46</v>
      </c>
      <c r="H5" s="117"/>
      <c r="I5" s="117" t="s">
        <v>47</v>
      </c>
      <c r="J5" s="123" t="s">
        <v>1</v>
      </c>
    </row>
    <row r="6" spans="1:10" ht="44.1" customHeight="1" x14ac:dyDescent="0.2">
      <c r="A6" s="118"/>
      <c r="B6" s="119"/>
      <c r="C6" s="124"/>
      <c r="D6" s="117"/>
      <c r="E6" s="121"/>
      <c r="F6" s="117"/>
      <c r="G6" s="34" t="s">
        <v>7</v>
      </c>
      <c r="H6" s="34" t="s">
        <v>8</v>
      </c>
      <c r="I6" s="117"/>
      <c r="J6" s="123"/>
    </row>
    <row r="7" spans="1:10" s="20" customFormat="1" x14ac:dyDescent="0.2">
      <c r="A7" s="43">
        <v>1</v>
      </c>
      <c r="B7" s="10">
        <v>2</v>
      </c>
      <c r="C7" s="10">
        <v>3</v>
      </c>
      <c r="D7" s="39">
        <v>4</v>
      </c>
      <c r="E7" s="31">
        <v>5</v>
      </c>
      <c r="F7" s="18" t="s">
        <v>52</v>
      </c>
      <c r="G7" s="31">
        <v>7</v>
      </c>
      <c r="H7" s="31">
        <v>8</v>
      </c>
      <c r="I7" s="31">
        <v>9</v>
      </c>
      <c r="J7" s="31">
        <v>10</v>
      </c>
    </row>
    <row r="8" spans="1:10" ht="76.5" x14ac:dyDescent="0.2">
      <c r="A8" s="36">
        <v>1</v>
      </c>
      <c r="B8" s="24" t="s">
        <v>53</v>
      </c>
      <c r="C8" s="60"/>
      <c r="D8" s="63"/>
      <c r="E8" s="61"/>
      <c r="F8" s="62"/>
      <c r="G8" s="62"/>
      <c r="H8" s="62"/>
      <c r="I8" s="62"/>
      <c r="J8" s="23" t="s">
        <v>59</v>
      </c>
    </row>
    <row r="9" spans="1:10" x14ac:dyDescent="0.2">
      <c r="A9" s="53" t="s">
        <v>30</v>
      </c>
      <c r="B9" s="23"/>
      <c r="C9" s="60"/>
      <c r="D9" s="63"/>
      <c r="E9" s="61"/>
      <c r="F9" s="62">
        <f>D9*E9</f>
        <v>0</v>
      </c>
      <c r="G9" s="62">
        <f>F9</f>
        <v>0</v>
      </c>
      <c r="H9" s="62"/>
      <c r="I9" s="62"/>
      <c r="J9" s="23"/>
    </row>
    <row r="10" spans="1:10" x14ac:dyDescent="0.2">
      <c r="A10" s="53" t="s">
        <v>31</v>
      </c>
      <c r="B10" s="13"/>
      <c r="C10" s="60"/>
      <c r="D10" s="63"/>
      <c r="E10" s="61"/>
      <c r="F10" s="62">
        <f t="shared" ref="F10:F21" si="0">D10*E10</f>
        <v>0</v>
      </c>
      <c r="G10" s="62">
        <f t="shared" ref="G10:G21" si="1">F10</f>
        <v>0</v>
      </c>
      <c r="H10" s="62"/>
      <c r="I10" s="62"/>
      <c r="J10" s="23"/>
    </row>
    <row r="11" spans="1:10" ht="15" customHeight="1" x14ac:dyDescent="0.2">
      <c r="A11" s="53" t="s">
        <v>54</v>
      </c>
      <c r="B11" s="13"/>
      <c r="C11" s="27"/>
      <c r="D11" s="14"/>
      <c r="E11" s="59"/>
      <c r="F11" s="62">
        <f t="shared" si="0"/>
        <v>0</v>
      </c>
      <c r="G11" s="62">
        <f t="shared" si="1"/>
        <v>0</v>
      </c>
      <c r="H11" s="55"/>
      <c r="I11" s="41"/>
      <c r="J11" s="23"/>
    </row>
    <row r="12" spans="1:10" ht="76.5" x14ac:dyDescent="0.2">
      <c r="A12" s="36" t="s">
        <v>16</v>
      </c>
      <c r="B12" s="24" t="s">
        <v>55</v>
      </c>
      <c r="C12" s="27"/>
      <c r="D12" s="14"/>
      <c r="E12" s="59"/>
      <c r="F12" s="62"/>
      <c r="G12" s="62"/>
      <c r="H12" s="55"/>
      <c r="I12" s="41"/>
      <c r="J12" s="23" t="s">
        <v>59</v>
      </c>
    </row>
    <row r="13" spans="1:10" x14ac:dyDescent="0.2">
      <c r="A13" s="53" t="s">
        <v>34</v>
      </c>
      <c r="B13" s="23"/>
      <c r="C13" s="60"/>
      <c r="D13" s="63"/>
      <c r="E13" s="61"/>
      <c r="F13" s="62">
        <f t="shared" si="0"/>
        <v>0</v>
      </c>
      <c r="G13" s="62">
        <f t="shared" si="1"/>
        <v>0</v>
      </c>
      <c r="H13" s="62"/>
      <c r="I13" s="62"/>
      <c r="J13" s="23"/>
    </row>
    <row r="14" spans="1:10" x14ac:dyDescent="0.2">
      <c r="A14" s="53" t="s">
        <v>15</v>
      </c>
      <c r="B14" s="13"/>
      <c r="C14" s="60"/>
      <c r="D14" s="63"/>
      <c r="E14" s="61"/>
      <c r="F14" s="62">
        <f t="shared" si="0"/>
        <v>0</v>
      </c>
      <c r="G14" s="62">
        <f t="shared" si="1"/>
        <v>0</v>
      </c>
      <c r="H14" s="62"/>
      <c r="I14" s="62"/>
      <c r="J14" s="23"/>
    </row>
    <row r="15" spans="1:10" ht="15" customHeight="1" x14ac:dyDescent="0.2">
      <c r="A15" s="53" t="s">
        <v>54</v>
      </c>
      <c r="B15" s="13"/>
      <c r="C15" s="27"/>
      <c r="D15" s="14"/>
      <c r="E15" s="59"/>
      <c r="F15" s="62">
        <f t="shared" si="0"/>
        <v>0</v>
      </c>
      <c r="G15" s="62">
        <f t="shared" si="1"/>
        <v>0</v>
      </c>
      <c r="H15" s="55"/>
      <c r="I15" s="41"/>
      <c r="J15" s="23"/>
    </row>
    <row r="16" spans="1:10" ht="76.5" x14ac:dyDescent="0.2">
      <c r="A16" s="36" t="s">
        <v>17</v>
      </c>
      <c r="B16" s="24" t="s">
        <v>56</v>
      </c>
      <c r="C16" s="27"/>
      <c r="D16" s="14"/>
      <c r="E16" s="59"/>
      <c r="F16" s="62"/>
      <c r="G16" s="62"/>
      <c r="H16" s="55"/>
      <c r="I16" s="41"/>
      <c r="J16" s="23" t="s">
        <v>59</v>
      </c>
    </row>
    <row r="17" spans="1:10" x14ac:dyDescent="0.2">
      <c r="A17" s="53" t="s">
        <v>14</v>
      </c>
      <c r="B17" s="23"/>
      <c r="C17" s="60"/>
      <c r="D17" s="63"/>
      <c r="E17" s="61"/>
      <c r="F17" s="62">
        <f t="shared" si="0"/>
        <v>0</v>
      </c>
      <c r="G17" s="62">
        <f t="shared" si="1"/>
        <v>0</v>
      </c>
      <c r="H17" s="62"/>
      <c r="I17" s="62"/>
      <c r="J17" s="23"/>
    </row>
    <row r="18" spans="1:10" x14ac:dyDescent="0.2">
      <c r="A18" s="53" t="s">
        <v>13</v>
      </c>
      <c r="B18" s="13"/>
      <c r="C18" s="60"/>
      <c r="D18" s="63"/>
      <c r="E18" s="61"/>
      <c r="F18" s="62">
        <f t="shared" si="0"/>
        <v>0</v>
      </c>
      <c r="G18" s="62">
        <f t="shared" si="1"/>
        <v>0</v>
      </c>
      <c r="H18" s="62"/>
      <c r="I18" s="62"/>
      <c r="J18" s="23"/>
    </row>
    <row r="19" spans="1:10" x14ac:dyDescent="0.2">
      <c r="A19" s="53" t="s">
        <v>54</v>
      </c>
      <c r="B19" s="13"/>
      <c r="C19" s="60"/>
      <c r="D19" s="63"/>
      <c r="E19" s="61"/>
      <c r="F19" s="62">
        <f t="shared" si="0"/>
        <v>0</v>
      </c>
      <c r="G19" s="62">
        <f t="shared" si="1"/>
        <v>0</v>
      </c>
      <c r="H19" s="62"/>
      <c r="I19" s="62"/>
      <c r="J19" s="23"/>
    </row>
    <row r="20" spans="1:10" ht="76.5" x14ac:dyDescent="0.2">
      <c r="A20" s="36" t="s">
        <v>18</v>
      </c>
      <c r="B20" s="24" t="s">
        <v>57</v>
      </c>
      <c r="C20" s="27"/>
      <c r="D20" s="14"/>
      <c r="E20" s="59"/>
      <c r="F20" s="62"/>
      <c r="G20" s="62"/>
      <c r="H20" s="55"/>
      <c r="I20" s="41"/>
      <c r="J20" s="23" t="s">
        <v>59</v>
      </c>
    </row>
    <row r="21" spans="1:10" x14ac:dyDescent="0.2">
      <c r="A21" s="53" t="s">
        <v>54</v>
      </c>
      <c r="B21" s="23"/>
      <c r="C21" s="27"/>
      <c r="D21" s="14"/>
      <c r="E21" s="59"/>
      <c r="F21" s="62">
        <f t="shared" si="0"/>
        <v>0</v>
      </c>
      <c r="G21" s="62">
        <f t="shared" si="1"/>
        <v>0</v>
      </c>
      <c r="H21" s="55"/>
      <c r="I21" s="41"/>
      <c r="J21" s="23"/>
    </row>
    <row r="22" spans="1:10" ht="27.95" customHeight="1" x14ac:dyDescent="0.2">
      <c r="A22" s="36"/>
      <c r="B22" s="33" t="s">
        <v>41</v>
      </c>
      <c r="C22" s="27"/>
      <c r="D22" s="14"/>
      <c r="E22" s="59"/>
      <c r="F22" s="55">
        <f>SUM(F9:F21)</f>
        <v>0</v>
      </c>
      <c r="G22" s="55">
        <f>SUM(G9:G21)</f>
        <v>0</v>
      </c>
      <c r="H22" s="55"/>
      <c r="I22" s="41"/>
      <c r="J22" s="23"/>
    </row>
    <row r="23" spans="1:10" ht="27.95" customHeight="1" x14ac:dyDescent="0.2">
      <c r="A23" s="45"/>
      <c r="B23" s="46"/>
      <c r="C23" s="48"/>
      <c r="D23" s="49"/>
      <c r="E23" s="50"/>
      <c r="F23" s="49"/>
      <c r="G23" s="49"/>
      <c r="H23" s="49"/>
      <c r="I23" s="51"/>
      <c r="J23" s="52"/>
    </row>
  </sheetData>
  <mergeCells count="11">
    <mergeCell ref="A2:J2"/>
    <mergeCell ref="A5:A6"/>
    <mergeCell ref="B5:B6"/>
    <mergeCell ref="C5:C6"/>
    <mergeCell ref="D5:D6"/>
    <mergeCell ref="E5:E6"/>
    <mergeCell ref="F5:F6"/>
    <mergeCell ref="G5:H5"/>
    <mergeCell ref="I5:I6"/>
    <mergeCell ref="J5:J6"/>
    <mergeCell ref="A3:J3"/>
  </mergeCells>
  <pageMargins left="0.118110236220472" right="0" top="3.9370078740157501E-2" bottom="0" header="0" footer="0"/>
  <pageSetup paperSize="9" firstPageNumber="2"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
  <sheetViews>
    <sheetView topLeftCell="A4" zoomScale="70" zoomScaleNormal="70" zoomScaleSheetLayoutView="100" workbookViewId="0">
      <selection activeCell="F15" sqref="F15"/>
    </sheetView>
  </sheetViews>
  <sheetFormatPr defaultColWidth="8.85546875" defaultRowHeight="12.75" x14ac:dyDescent="0.2"/>
  <cols>
    <col min="1" max="1" width="4.7109375" style="38" customWidth="1"/>
    <col min="2" max="2" width="26.140625" style="15" customWidth="1"/>
    <col min="3" max="3" width="9.7109375" style="20" customWidth="1"/>
    <col min="4" max="4" width="7.85546875" style="21" customWidth="1"/>
    <col min="5" max="5" width="12.140625" style="32" customWidth="1"/>
    <col min="6" max="7" width="14" style="21" bestFit="1" customWidth="1"/>
    <col min="8" max="8" width="12.42578125" style="21" customWidth="1"/>
    <col min="9" max="9" width="11.140625" style="21" customWidth="1"/>
    <col min="10" max="10" width="38.7109375" style="22" customWidth="1"/>
    <col min="11" max="11" width="5.7109375" style="15" customWidth="1"/>
    <col min="12" max="12" width="23.5703125" style="15" customWidth="1"/>
    <col min="13" max="13" width="16.85546875" style="15" customWidth="1"/>
    <col min="14" max="16384" width="8.85546875" style="15"/>
  </cols>
  <sheetData>
    <row r="1" spans="1:10" ht="18.75" customHeight="1" x14ac:dyDescent="0.2">
      <c r="A1" s="42"/>
      <c r="B1" s="42"/>
      <c r="C1" s="42"/>
      <c r="D1" s="42"/>
      <c r="E1" s="42"/>
      <c r="F1" s="42"/>
      <c r="G1" s="42"/>
      <c r="H1" s="42"/>
      <c r="I1" s="42"/>
      <c r="J1" s="42"/>
    </row>
    <row r="2" spans="1:10" ht="41.45" customHeight="1" x14ac:dyDescent="0.2">
      <c r="A2" s="122" t="s">
        <v>122</v>
      </c>
      <c r="B2" s="122"/>
      <c r="C2" s="122"/>
      <c r="D2" s="122"/>
      <c r="E2" s="122"/>
      <c r="F2" s="122"/>
      <c r="G2" s="122"/>
      <c r="H2" s="122"/>
      <c r="I2" s="122"/>
      <c r="J2" s="122"/>
    </row>
    <row r="3" spans="1:10" ht="119.25" customHeight="1" x14ac:dyDescent="0.2">
      <c r="A3" s="114" t="s">
        <v>99</v>
      </c>
      <c r="B3" s="114"/>
      <c r="C3" s="114"/>
      <c r="D3" s="114"/>
      <c r="E3" s="114"/>
      <c r="F3" s="114"/>
      <c r="G3" s="114"/>
      <c r="H3" s="114"/>
      <c r="I3" s="114"/>
      <c r="J3" s="114"/>
    </row>
    <row r="4" spans="1:10" ht="17.45" customHeight="1" x14ac:dyDescent="0.2">
      <c r="A4" s="15"/>
      <c r="B4" s="8"/>
      <c r="C4" s="16"/>
      <c r="D4" s="17"/>
      <c r="E4" s="30"/>
      <c r="F4" s="17"/>
      <c r="G4" s="17"/>
      <c r="H4" s="17"/>
      <c r="I4" s="17"/>
      <c r="J4" s="9" t="s">
        <v>11</v>
      </c>
    </row>
    <row r="5" spans="1:10" ht="21.6" customHeight="1" x14ac:dyDescent="0.2">
      <c r="A5" s="118" t="s">
        <v>20</v>
      </c>
      <c r="B5" s="119" t="s">
        <v>21</v>
      </c>
      <c r="C5" s="124" t="s">
        <v>51</v>
      </c>
      <c r="D5" s="125" t="s">
        <v>50</v>
      </c>
      <c r="E5" s="121" t="s">
        <v>49</v>
      </c>
      <c r="F5" s="117" t="s">
        <v>48</v>
      </c>
      <c r="G5" s="117" t="s">
        <v>46</v>
      </c>
      <c r="H5" s="117"/>
      <c r="I5" s="117" t="s">
        <v>47</v>
      </c>
      <c r="J5" s="123" t="s">
        <v>1</v>
      </c>
    </row>
    <row r="6" spans="1:10" ht="44.1" customHeight="1" x14ac:dyDescent="0.2">
      <c r="A6" s="118"/>
      <c r="B6" s="119"/>
      <c r="C6" s="124"/>
      <c r="D6" s="125"/>
      <c r="E6" s="121"/>
      <c r="F6" s="117"/>
      <c r="G6" s="34" t="s">
        <v>7</v>
      </c>
      <c r="H6" s="34" t="s">
        <v>8</v>
      </c>
      <c r="I6" s="117"/>
      <c r="J6" s="123"/>
    </row>
    <row r="7" spans="1:10" s="20" customFormat="1" x14ac:dyDescent="0.2">
      <c r="A7" s="43">
        <v>1</v>
      </c>
      <c r="B7" s="10">
        <v>2</v>
      </c>
      <c r="C7" s="10">
        <v>3</v>
      </c>
      <c r="D7" s="79">
        <v>4</v>
      </c>
      <c r="E7" s="31">
        <v>5</v>
      </c>
      <c r="F7" s="18" t="s">
        <v>52</v>
      </c>
      <c r="G7" s="31">
        <v>7</v>
      </c>
      <c r="H7" s="31">
        <v>8</v>
      </c>
      <c r="I7" s="31">
        <v>9</v>
      </c>
      <c r="J7" s="31">
        <v>10</v>
      </c>
    </row>
    <row r="8" spans="1:10" ht="45" customHeight="1" x14ac:dyDescent="0.2">
      <c r="A8" s="36"/>
      <c r="B8" s="24" t="s">
        <v>130</v>
      </c>
      <c r="C8" s="28"/>
      <c r="D8" s="100"/>
      <c r="E8" s="59"/>
      <c r="F8" s="55"/>
      <c r="G8" s="55"/>
      <c r="H8" s="55"/>
      <c r="I8" s="41"/>
      <c r="J8" s="23"/>
    </row>
    <row r="9" spans="1:10" ht="18" customHeight="1" x14ac:dyDescent="0.2">
      <c r="A9" s="53" t="s">
        <v>131</v>
      </c>
      <c r="B9" s="23" t="s">
        <v>61</v>
      </c>
      <c r="C9" s="56" t="s">
        <v>126</v>
      </c>
      <c r="D9" s="99"/>
      <c r="E9" s="41">
        <v>1600000</v>
      </c>
      <c r="F9" s="55">
        <f>D9*E9</f>
        <v>0</v>
      </c>
      <c r="G9" s="55">
        <f>F9</f>
        <v>0</v>
      </c>
      <c r="H9" s="55"/>
      <c r="I9" s="55"/>
      <c r="J9" s="23"/>
    </row>
    <row r="10" spans="1:10" ht="25.5" x14ac:dyDescent="0.2">
      <c r="A10" s="53" t="s">
        <v>16</v>
      </c>
      <c r="B10" s="13" t="s">
        <v>62</v>
      </c>
      <c r="C10" s="56" t="s">
        <v>126</v>
      </c>
      <c r="D10" s="99"/>
      <c r="E10" s="41">
        <v>400000</v>
      </c>
      <c r="F10" s="55">
        <f t="shared" ref="F10:F13" si="0">D10*E10</f>
        <v>0</v>
      </c>
      <c r="G10" s="55">
        <f t="shared" ref="G10:G13" si="1">F10</f>
        <v>0</v>
      </c>
      <c r="H10" s="55"/>
      <c r="I10" s="55"/>
      <c r="J10" s="23"/>
    </row>
    <row r="11" spans="1:10" ht="38.25" x14ac:dyDescent="0.2">
      <c r="A11" s="53" t="s">
        <v>17</v>
      </c>
      <c r="B11" s="13" t="s">
        <v>63</v>
      </c>
      <c r="C11" s="56" t="s">
        <v>66</v>
      </c>
      <c r="D11" s="99"/>
      <c r="E11" s="41">
        <v>2400000</v>
      </c>
      <c r="F11" s="55">
        <f t="shared" si="0"/>
        <v>0</v>
      </c>
      <c r="G11" s="55">
        <f t="shared" si="1"/>
        <v>0</v>
      </c>
      <c r="H11" s="55"/>
      <c r="I11" s="55"/>
      <c r="J11" s="23"/>
    </row>
    <row r="12" spans="1:10" ht="51" x14ac:dyDescent="0.2">
      <c r="A12" s="53" t="s">
        <v>18</v>
      </c>
      <c r="B12" s="13" t="s">
        <v>64</v>
      </c>
      <c r="C12" s="56" t="s">
        <v>66</v>
      </c>
      <c r="D12" s="99"/>
      <c r="E12" s="41">
        <v>1200000</v>
      </c>
      <c r="F12" s="55">
        <f t="shared" si="0"/>
        <v>0</v>
      </c>
      <c r="G12" s="55">
        <f t="shared" si="1"/>
        <v>0</v>
      </c>
      <c r="H12" s="55"/>
      <c r="I12" s="55"/>
      <c r="J12" s="23"/>
    </row>
    <row r="13" spans="1:10" ht="42.75" customHeight="1" x14ac:dyDescent="0.2">
      <c r="A13" s="53" t="s">
        <v>132</v>
      </c>
      <c r="B13" s="13" t="s">
        <v>65</v>
      </c>
      <c r="C13" s="56" t="s">
        <v>67</v>
      </c>
      <c r="D13" s="99"/>
      <c r="E13" s="41">
        <v>240000</v>
      </c>
      <c r="F13" s="55">
        <f t="shared" si="0"/>
        <v>0</v>
      </c>
      <c r="G13" s="55">
        <f t="shared" si="1"/>
        <v>0</v>
      </c>
      <c r="H13" s="55"/>
      <c r="I13" s="55"/>
      <c r="J13" s="23"/>
    </row>
    <row r="14" spans="1:10" ht="27.95" customHeight="1" x14ac:dyDescent="0.2">
      <c r="A14" s="36"/>
      <c r="B14" s="33" t="s">
        <v>41</v>
      </c>
      <c r="C14" s="28"/>
      <c r="D14" s="100"/>
      <c r="E14" s="59"/>
      <c r="F14" s="62">
        <f>SUM(F8:F13)</f>
        <v>0</v>
      </c>
      <c r="G14" s="62">
        <f>SUM(G8:G13)</f>
        <v>0</v>
      </c>
      <c r="H14" s="55"/>
      <c r="I14" s="41"/>
      <c r="J14" s="23"/>
    </row>
    <row r="15" spans="1:10" ht="27.95" customHeight="1" x14ac:dyDescent="0.2">
      <c r="A15" s="45"/>
      <c r="B15" s="46"/>
      <c r="C15" s="48"/>
      <c r="D15" s="49"/>
      <c r="E15" s="50"/>
      <c r="F15" s="49"/>
      <c r="G15" s="49"/>
      <c r="H15" s="49"/>
      <c r="I15" s="51"/>
      <c r="J15" s="52"/>
    </row>
  </sheetData>
  <mergeCells count="11">
    <mergeCell ref="A2:J2"/>
    <mergeCell ref="A5:A6"/>
    <mergeCell ref="B5:B6"/>
    <mergeCell ref="C5:C6"/>
    <mergeCell ref="D5:D6"/>
    <mergeCell ref="E5:E6"/>
    <mergeCell ref="F5:F6"/>
    <mergeCell ref="G5:H5"/>
    <mergeCell ref="I5:I6"/>
    <mergeCell ref="J5:J6"/>
    <mergeCell ref="A3:J3"/>
  </mergeCells>
  <phoneticPr fontId="17" type="noConversion"/>
  <pageMargins left="0.118110236220472" right="0" top="3.9370078740157501E-2" bottom="0" header="0" footer="0"/>
  <pageSetup paperSize="9" firstPageNumber="2"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zoomScale="70" zoomScaleNormal="70" zoomScaleSheetLayoutView="100" workbookViewId="0">
      <selection activeCell="M19" sqref="M19"/>
    </sheetView>
  </sheetViews>
  <sheetFormatPr defaultColWidth="8.85546875" defaultRowHeight="12.75" x14ac:dyDescent="0.2"/>
  <cols>
    <col min="1" max="1" width="4.7109375" style="38" customWidth="1"/>
    <col min="2" max="2" width="26.140625" style="15" customWidth="1"/>
    <col min="3" max="3" width="8.28515625" style="20" customWidth="1"/>
    <col min="4" max="4" width="7.85546875" style="21" customWidth="1"/>
    <col min="5" max="5" width="12.140625" style="32" customWidth="1"/>
    <col min="6" max="6" width="11.85546875" style="21" customWidth="1"/>
    <col min="7" max="8" width="12.42578125" style="21" customWidth="1"/>
    <col min="9" max="9" width="11.140625" style="21" customWidth="1"/>
    <col min="10" max="10" width="38.7109375" style="22" customWidth="1"/>
    <col min="11" max="11" width="5.7109375" style="15" customWidth="1"/>
    <col min="12" max="12" width="23.5703125" style="15" customWidth="1"/>
    <col min="13" max="13" width="16.85546875" style="15" customWidth="1"/>
    <col min="14" max="16384" width="8.85546875" style="15"/>
  </cols>
  <sheetData>
    <row r="1" spans="1:10" ht="18.75" customHeight="1" x14ac:dyDescent="0.2">
      <c r="A1" s="42"/>
      <c r="B1" s="42"/>
      <c r="C1" s="42"/>
      <c r="D1" s="42"/>
      <c r="E1" s="42"/>
      <c r="F1" s="42"/>
      <c r="G1" s="42"/>
      <c r="H1" s="42"/>
      <c r="I1" s="42"/>
      <c r="J1" s="42"/>
    </row>
    <row r="2" spans="1:10" ht="41.45" customHeight="1" x14ac:dyDescent="0.2">
      <c r="A2" s="122" t="s">
        <v>68</v>
      </c>
      <c r="B2" s="122"/>
      <c r="C2" s="122"/>
      <c r="D2" s="122"/>
      <c r="E2" s="122"/>
      <c r="F2" s="122"/>
      <c r="G2" s="122"/>
      <c r="H2" s="122"/>
      <c r="I2" s="122"/>
      <c r="J2" s="122"/>
    </row>
    <row r="3" spans="1:10" ht="86.45" customHeight="1" x14ac:dyDescent="0.2">
      <c r="A3" s="114" t="s">
        <v>97</v>
      </c>
      <c r="B3" s="114"/>
      <c r="C3" s="114"/>
      <c r="D3" s="114"/>
      <c r="E3" s="114"/>
      <c r="F3" s="114"/>
      <c r="G3" s="114"/>
      <c r="H3" s="114"/>
      <c r="I3" s="114"/>
      <c r="J3" s="114"/>
    </row>
    <row r="4" spans="1:10" ht="17.45" customHeight="1" x14ac:dyDescent="0.2">
      <c r="A4" s="15"/>
      <c r="B4" s="8"/>
      <c r="C4" s="16"/>
      <c r="D4" s="17"/>
      <c r="E4" s="30"/>
      <c r="F4" s="17"/>
      <c r="G4" s="17"/>
      <c r="H4" s="17"/>
      <c r="I4" s="17"/>
      <c r="J4" s="9" t="s">
        <v>11</v>
      </c>
    </row>
    <row r="5" spans="1:10" ht="21.6" customHeight="1" x14ac:dyDescent="0.2">
      <c r="A5" s="118" t="s">
        <v>20</v>
      </c>
      <c r="B5" s="119" t="s">
        <v>21</v>
      </c>
      <c r="C5" s="124" t="s">
        <v>51</v>
      </c>
      <c r="D5" s="117" t="s">
        <v>50</v>
      </c>
      <c r="E5" s="121" t="s">
        <v>49</v>
      </c>
      <c r="F5" s="117" t="s">
        <v>48</v>
      </c>
      <c r="G5" s="117" t="s">
        <v>46</v>
      </c>
      <c r="H5" s="117"/>
      <c r="I5" s="117" t="s">
        <v>47</v>
      </c>
      <c r="J5" s="123" t="s">
        <v>1</v>
      </c>
    </row>
    <row r="6" spans="1:10" ht="44.1" customHeight="1" x14ac:dyDescent="0.2">
      <c r="A6" s="118"/>
      <c r="B6" s="119"/>
      <c r="C6" s="124"/>
      <c r="D6" s="117"/>
      <c r="E6" s="121"/>
      <c r="F6" s="117"/>
      <c r="G6" s="34" t="s">
        <v>7</v>
      </c>
      <c r="H6" s="34" t="s">
        <v>8</v>
      </c>
      <c r="I6" s="117"/>
      <c r="J6" s="123"/>
    </row>
    <row r="7" spans="1:10" s="20" customFormat="1" x14ac:dyDescent="0.2">
      <c r="A7" s="43">
        <v>1</v>
      </c>
      <c r="B7" s="10">
        <v>2</v>
      </c>
      <c r="C7" s="10">
        <v>3</v>
      </c>
      <c r="D7" s="39">
        <v>4</v>
      </c>
      <c r="E7" s="31">
        <v>5</v>
      </c>
      <c r="F7" s="18" t="s">
        <v>52</v>
      </c>
      <c r="G7" s="31">
        <v>7</v>
      </c>
      <c r="H7" s="31">
        <v>8</v>
      </c>
      <c r="I7" s="31">
        <v>9</v>
      </c>
      <c r="J7" s="31">
        <v>10</v>
      </c>
    </row>
    <row r="8" spans="1:10" ht="25.5" x14ac:dyDescent="0.2">
      <c r="A8" s="36">
        <v>1</v>
      </c>
      <c r="B8" s="24" t="s">
        <v>53</v>
      </c>
      <c r="C8" s="56"/>
      <c r="D8" s="57"/>
      <c r="E8" s="54"/>
      <c r="F8" s="55"/>
      <c r="G8" s="55"/>
      <c r="H8" s="55"/>
      <c r="I8" s="55"/>
      <c r="J8" s="23"/>
    </row>
    <row r="9" spans="1:10" x14ac:dyDescent="0.2">
      <c r="A9" s="53" t="s">
        <v>30</v>
      </c>
      <c r="B9" s="23"/>
      <c r="C9" s="56"/>
      <c r="D9" s="57"/>
      <c r="E9" s="54"/>
      <c r="F9" s="55">
        <f>D9*E9</f>
        <v>0</v>
      </c>
      <c r="G9" s="55">
        <f>F9</f>
        <v>0</v>
      </c>
      <c r="H9" s="55"/>
      <c r="I9" s="55"/>
      <c r="J9" s="23"/>
    </row>
    <row r="10" spans="1:10" x14ac:dyDescent="0.2">
      <c r="A10" s="53" t="s">
        <v>31</v>
      </c>
      <c r="B10" s="13"/>
      <c r="C10" s="56"/>
      <c r="D10" s="57"/>
      <c r="E10" s="54"/>
      <c r="F10" s="55">
        <f>D10*E10</f>
        <v>0</v>
      </c>
      <c r="G10" s="55">
        <f t="shared" ref="G10:G21" si="0">F10</f>
        <v>0</v>
      </c>
      <c r="H10" s="55"/>
      <c r="I10" s="55"/>
      <c r="J10" s="23"/>
    </row>
    <row r="11" spans="1:10" ht="15" customHeight="1" x14ac:dyDescent="0.2">
      <c r="A11" s="53" t="s">
        <v>54</v>
      </c>
      <c r="B11" s="13"/>
      <c r="C11" s="28"/>
      <c r="D11" s="14"/>
      <c r="E11" s="59"/>
      <c r="F11" s="55">
        <f t="shared" ref="F11:F21" si="1">D11*E11</f>
        <v>0</v>
      </c>
      <c r="G11" s="55">
        <f t="shared" si="0"/>
        <v>0</v>
      </c>
      <c r="H11" s="55"/>
      <c r="I11" s="41"/>
      <c r="J11" s="23"/>
    </row>
    <row r="12" spans="1:10" ht="25.5" x14ac:dyDescent="0.2">
      <c r="A12" s="36" t="s">
        <v>16</v>
      </c>
      <c r="B12" s="24" t="s">
        <v>55</v>
      </c>
      <c r="C12" s="28"/>
      <c r="D12" s="14"/>
      <c r="E12" s="59"/>
      <c r="F12" s="55"/>
      <c r="G12" s="55"/>
      <c r="H12" s="55"/>
      <c r="I12" s="41"/>
      <c r="J12" s="23"/>
    </row>
    <row r="13" spans="1:10" x14ac:dyDescent="0.2">
      <c r="A13" s="53" t="s">
        <v>34</v>
      </c>
      <c r="B13" s="23"/>
      <c r="C13" s="56"/>
      <c r="D13" s="57"/>
      <c r="E13" s="41"/>
      <c r="F13" s="55">
        <f t="shared" si="1"/>
        <v>0</v>
      </c>
      <c r="G13" s="55">
        <f t="shared" si="0"/>
        <v>0</v>
      </c>
      <c r="H13" s="55"/>
      <c r="I13" s="55"/>
      <c r="J13" s="23"/>
    </row>
    <row r="14" spans="1:10" x14ac:dyDescent="0.2">
      <c r="A14" s="53" t="s">
        <v>15</v>
      </c>
      <c r="B14" s="13"/>
      <c r="C14" s="56"/>
      <c r="D14" s="57"/>
      <c r="E14" s="41"/>
      <c r="F14" s="55">
        <f t="shared" si="1"/>
        <v>0</v>
      </c>
      <c r="G14" s="55">
        <f t="shared" si="0"/>
        <v>0</v>
      </c>
      <c r="H14" s="55"/>
      <c r="I14" s="55"/>
      <c r="J14" s="23"/>
    </row>
    <row r="15" spans="1:10" x14ac:dyDescent="0.2">
      <c r="A15" s="53" t="s">
        <v>54</v>
      </c>
      <c r="B15" s="13"/>
      <c r="C15" s="56"/>
      <c r="D15" s="57"/>
      <c r="E15" s="41"/>
      <c r="F15" s="55">
        <f t="shared" si="1"/>
        <v>0</v>
      </c>
      <c r="G15" s="55">
        <f t="shared" si="0"/>
        <v>0</v>
      </c>
      <c r="H15" s="55"/>
      <c r="I15" s="55"/>
      <c r="J15" s="23"/>
    </row>
    <row r="16" spans="1:10" ht="25.5" x14ac:dyDescent="0.2">
      <c r="A16" s="36" t="s">
        <v>17</v>
      </c>
      <c r="B16" s="24" t="s">
        <v>56</v>
      </c>
      <c r="C16" s="28"/>
      <c r="D16" s="14"/>
      <c r="E16" s="58"/>
      <c r="F16" s="55"/>
      <c r="G16" s="55"/>
      <c r="H16" s="55"/>
      <c r="I16" s="41"/>
      <c r="J16" s="23"/>
    </row>
    <row r="17" spans="1:10" x14ac:dyDescent="0.2">
      <c r="A17" s="53" t="s">
        <v>14</v>
      </c>
      <c r="B17" s="23"/>
      <c r="C17" s="56"/>
      <c r="D17" s="57"/>
      <c r="E17" s="41"/>
      <c r="F17" s="55">
        <f t="shared" si="1"/>
        <v>0</v>
      </c>
      <c r="G17" s="55">
        <f t="shared" si="0"/>
        <v>0</v>
      </c>
      <c r="H17" s="55"/>
      <c r="I17" s="55"/>
      <c r="J17" s="23"/>
    </row>
    <row r="18" spans="1:10" x14ac:dyDescent="0.2">
      <c r="A18" s="53" t="s">
        <v>13</v>
      </c>
      <c r="B18" s="13"/>
      <c r="C18" s="56"/>
      <c r="D18" s="57"/>
      <c r="E18" s="41"/>
      <c r="F18" s="55">
        <f t="shared" si="1"/>
        <v>0</v>
      </c>
      <c r="G18" s="55">
        <f t="shared" si="0"/>
        <v>0</v>
      </c>
      <c r="H18" s="55"/>
      <c r="I18" s="55"/>
      <c r="J18" s="23"/>
    </row>
    <row r="19" spans="1:10" x14ac:dyDescent="0.2">
      <c r="A19" s="53" t="s">
        <v>54</v>
      </c>
      <c r="B19" s="13"/>
      <c r="C19" s="56"/>
      <c r="D19" s="57"/>
      <c r="E19" s="41"/>
      <c r="F19" s="55">
        <f t="shared" si="1"/>
        <v>0</v>
      </c>
      <c r="G19" s="55">
        <f t="shared" si="0"/>
        <v>0</v>
      </c>
      <c r="H19" s="55"/>
      <c r="I19" s="55"/>
      <c r="J19" s="23"/>
    </row>
    <row r="20" spans="1:10" ht="25.5" x14ac:dyDescent="0.2">
      <c r="A20" s="36" t="s">
        <v>18</v>
      </c>
      <c r="B20" s="24" t="s">
        <v>57</v>
      </c>
      <c r="C20" s="28"/>
      <c r="D20" s="14"/>
      <c r="E20" s="58"/>
      <c r="F20" s="55"/>
      <c r="G20" s="55"/>
      <c r="H20" s="55"/>
      <c r="I20" s="41"/>
      <c r="J20" s="23"/>
    </row>
    <row r="21" spans="1:10" x14ac:dyDescent="0.2">
      <c r="A21" s="53" t="s">
        <v>54</v>
      </c>
      <c r="B21" s="23"/>
      <c r="C21" s="28"/>
      <c r="D21" s="14"/>
      <c r="E21" s="58"/>
      <c r="F21" s="55">
        <f t="shared" si="1"/>
        <v>0</v>
      </c>
      <c r="G21" s="55">
        <f t="shared" si="0"/>
        <v>0</v>
      </c>
      <c r="H21" s="55"/>
      <c r="I21" s="41"/>
      <c r="J21" s="23"/>
    </row>
    <row r="22" spans="1:10" ht="27.95" customHeight="1" x14ac:dyDescent="0.2">
      <c r="A22" s="36"/>
      <c r="B22" s="33" t="s">
        <v>41</v>
      </c>
      <c r="C22" s="28"/>
      <c r="D22" s="14"/>
      <c r="E22" s="59"/>
      <c r="F22" s="55">
        <f>SUM(F9:F21)</f>
        <v>0</v>
      </c>
      <c r="G22" s="55">
        <f>SUM(G9:G21)</f>
        <v>0</v>
      </c>
      <c r="H22" s="55"/>
      <c r="I22" s="41"/>
      <c r="J22" s="23"/>
    </row>
    <row r="23" spans="1:10" ht="27.95" customHeight="1" x14ac:dyDescent="0.2">
      <c r="A23" s="45"/>
      <c r="B23" s="46"/>
      <c r="C23" s="48"/>
      <c r="D23" s="49"/>
      <c r="E23" s="50"/>
      <c r="F23" s="49"/>
      <c r="G23" s="49"/>
      <c r="H23" s="49"/>
      <c r="I23" s="51"/>
      <c r="J23" s="52"/>
    </row>
  </sheetData>
  <mergeCells count="11">
    <mergeCell ref="A2:J2"/>
    <mergeCell ref="A5:A6"/>
    <mergeCell ref="B5:B6"/>
    <mergeCell ref="C5:C6"/>
    <mergeCell ref="D5:D6"/>
    <mergeCell ref="E5:E6"/>
    <mergeCell ref="F5:F6"/>
    <mergeCell ref="G5:H5"/>
    <mergeCell ref="I5:I6"/>
    <mergeCell ref="J5:J6"/>
    <mergeCell ref="A3:J3"/>
  </mergeCells>
  <pageMargins left="0.118110236220472" right="0" top="3.9370078740157501E-2" bottom="0" header="0" footer="0"/>
  <pageSetup paperSize="9" firstPageNumber="2" orientation="landscape" useFirstPageNumber="1"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7"/>
  <sheetViews>
    <sheetView zoomScale="71" zoomScaleNormal="71" zoomScaleSheetLayoutView="100" workbookViewId="0">
      <selection activeCell="J17" sqref="J17"/>
    </sheetView>
  </sheetViews>
  <sheetFormatPr defaultColWidth="8.85546875" defaultRowHeight="12.75" x14ac:dyDescent="0.2"/>
  <cols>
    <col min="1" max="1" width="6.42578125" style="38" customWidth="1"/>
    <col min="2" max="2" width="26.140625" style="15" customWidth="1"/>
    <col min="3" max="3" width="8.28515625" style="20" customWidth="1"/>
    <col min="4" max="4" width="7.85546875" style="21" customWidth="1"/>
    <col min="5" max="5" width="12.140625" style="32" customWidth="1"/>
    <col min="6" max="6" width="11.85546875" style="21" customWidth="1"/>
    <col min="7" max="8" width="12.42578125" style="21" customWidth="1"/>
    <col min="9" max="9" width="11.140625" style="21" customWidth="1"/>
    <col min="10" max="10" width="38.7109375" style="22" customWidth="1"/>
    <col min="11" max="11" width="5.7109375" style="15" customWidth="1"/>
    <col min="12" max="12" width="23.5703125" style="15" customWidth="1"/>
    <col min="13" max="13" width="16.85546875" style="15" customWidth="1"/>
    <col min="14" max="16384" width="8.85546875" style="15"/>
  </cols>
  <sheetData>
    <row r="1" spans="1:10" ht="18.75" customHeight="1" x14ac:dyDescent="0.2">
      <c r="A1" s="42"/>
      <c r="B1" s="42"/>
      <c r="C1" s="42"/>
      <c r="D1" s="42"/>
      <c r="E1" s="42"/>
      <c r="F1" s="42"/>
      <c r="G1" s="42"/>
      <c r="H1" s="42"/>
      <c r="I1" s="42"/>
      <c r="J1" s="42"/>
    </row>
    <row r="2" spans="1:10" ht="24.95" customHeight="1" x14ac:dyDescent="0.2">
      <c r="A2" s="122" t="s">
        <v>69</v>
      </c>
      <c r="B2" s="122"/>
      <c r="C2" s="122"/>
      <c r="D2" s="122"/>
      <c r="E2" s="122"/>
      <c r="F2" s="122"/>
      <c r="G2" s="122"/>
      <c r="H2" s="122"/>
      <c r="I2" s="122"/>
      <c r="J2" s="122"/>
    </row>
    <row r="3" spans="1:10" ht="42" customHeight="1" x14ac:dyDescent="0.2">
      <c r="A3" s="114" t="s">
        <v>93</v>
      </c>
      <c r="B3" s="114"/>
      <c r="C3" s="114"/>
      <c r="D3" s="114"/>
      <c r="E3" s="114"/>
      <c r="F3" s="114"/>
      <c r="G3" s="114"/>
      <c r="H3" s="114"/>
      <c r="I3" s="114"/>
      <c r="J3" s="114"/>
    </row>
    <row r="4" spans="1:10" ht="17.45" customHeight="1" x14ac:dyDescent="0.2">
      <c r="A4" s="15"/>
      <c r="B4" s="8"/>
      <c r="C4" s="16"/>
      <c r="D4" s="17"/>
      <c r="E4" s="30"/>
      <c r="F4" s="17"/>
      <c r="G4" s="17"/>
      <c r="H4" s="17"/>
      <c r="I4" s="17"/>
      <c r="J4" s="9" t="s">
        <v>11</v>
      </c>
    </row>
    <row r="5" spans="1:10" ht="21.6" customHeight="1" x14ac:dyDescent="0.2">
      <c r="A5" s="118" t="s">
        <v>20</v>
      </c>
      <c r="B5" s="119" t="s">
        <v>21</v>
      </c>
      <c r="C5" s="124" t="s">
        <v>51</v>
      </c>
      <c r="D5" s="125" t="s">
        <v>50</v>
      </c>
      <c r="E5" s="121" t="s">
        <v>49</v>
      </c>
      <c r="F5" s="117" t="s">
        <v>48</v>
      </c>
      <c r="G5" s="117" t="s">
        <v>46</v>
      </c>
      <c r="H5" s="117"/>
      <c r="I5" s="117" t="s">
        <v>47</v>
      </c>
      <c r="J5" s="123" t="s">
        <v>1</v>
      </c>
    </row>
    <row r="6" spans="1:10" ht="44.1" customHeight="1" x14ac:dyDescent="0.2">
      <c r="A6" s="118"/>
      <c r="B6" s="119"/>
      <c r="C6" s="124"/>
      <c r="D6" s="125"/>
      <c r="E6" s="121"/>
      <c r="F6" s="117"/>
      <c r="G6" s="34" t="s">
        <v>7</v>
      </c>
      <c r="H6" s="34" t="s">
        <v>8</v>
      </c>
      <c r="I6" s="117"/>
      <c r="J6" s="123"/>
    </row>
    <row r="7" spans="1:10" s="20" customFormat="1" x14ac:dyDescent="0.2">
      <c r="A7" s="43">
        <v>1</v>
      </c>
      <c r="B7" s="10">
        <v>2</v>
      </c>
      <c r="C7" s="10">
        <v>3</v>
      </c>
      <c r="D7" s="79">
        <v>4</v>
      </c>
      <c r="E7" s="31">
        <v>5</v>
      </c>
      <c r="F7" s="18" t="s">
        <v>52</v>
      </c>
      <c r="G7" s="31">
        <v>7</v>
      </c>
      <c r="H7" s="31">
        <v>8</v>
      </c>
      <c r="I7" s="31">
        <v>9</v>
      </c>
      <c r="J7" s="31">
        <v>10</v>
      </c>
    </row>
    <row r="8" spans="1:10" ht="25.5" x14ac:dyDescent="0.2">
      <c r="A8" s="36">
        <v>1</v>
      </c>
      <c r="B8" s="24" t="s">
        <v>53</v>
      </c>
      <c r="C8" s="56"/>
      <c r="D8" s="99"/>
      <c r="E8" s="41"/>
      <c r="F8" s="41"/>
      <c r="G8" s="41"/>
      <c r="H8" s="41"/>
      <c r="I8" s="41"/>
      <c r="J8" s="23"/>
    </row>
    <row r="9" spans="1:10" ht="51" x14ac:dyDescent="0.2">
      <c r="A9" s="53" t="s">
        <v>30</v>
      </c>
      <c r="B9" s="23" t="s">
        <v>70</v>
      </c>
      <c r="C9" s="56" t="s">
        <v>72</v>
      </c>
      <c r="D9" s="99"/>
      <c r="E9" s="41">
        <v>2000000</v>
      </c>
      <c r="F9" s="41">
        <f>D9*E9</f>
        <v>0</v>
      </c>
      <c r="G9" s="41">
        <f>F9</f>
        <v>0</v>
      </c>
      <c r="H9" s="41"/>
      <c r="I9" s="41"/>
      <c r="J9" s="23"/>
    </row>
    <row r="10" spans="1:10" ht="89.25" x14ac:dyDescent="0.2">
      <c r="A10" s="53" t="s">
        <v>31</v>
      </c>
      <c r="B10" s="23" t="s">
        <v>71</v>
      </c>
      <c r="C10" s="56" t="s">
        <v>73</v>
      </c>
      <c r="D10" s="99"/>
      <c r="E10" s="41">
        <v>400000</v>
      </c>
      <c r="F10" s="41">
        <f t="shared" ref="F10:F35" si="0">D10*E10</f>
        <v>0</v>
      </c>
      <c r="G10" s="41">
        <f t="shared" ref="G10:G35" si="1">F10</f>
        <v>0</v>
      </c>
      <c r="H10" s="41"/>
      <c r="I10" s="41"/>
      <c r="J10" s="23"/>
    </row>
    <row r="11" spans="1:10" ht="25.5" x14ac:dyDescent="0.2">
      <c r="A11" s="53" t="s">
        <v>32</v>
      </c>
      <c r="B11" s="23" t="s">
        <v>74</v>
      </c>
      <c r="C11" s="56"/>
      <c r="D11" s="99"/>
      <c r="E11" s="41"/>
      <c r="F11" s="41">
        <f t="shared" si="0"/>
        <v>0</v>
      </c>
      <c r="G11" s="41">
        <f t="shared" si="1"/>
        <v>0</v>
      </c>
      <c r="H11" s="41"/>
      <c r="I11" s="41"/>
      <c r="J11" s="23"/>
    </row>
    <row r="12" spans="1:10" x14ac:dyDescent="0.2">
      <c r="A12" s="53" t="s">
        <v>75</v>
      </c>
      <c r="B12" s="23" t="s">
        <v>76</v>
      </c>
      <c r="C12" s="56"/>
      <c r="D12" s="99"/>
      <c r="E12" s="41"/>
      <c r="F12" s="41">
        <f t="shared" si="0"/>
        <v>0</v>
      </c>
      <c r="G12" s="41">
        <f t="shared" si="1"/>
        <v>0</v>
      </c>
      <c r="H12" s="41"/>
      <c r="I12" s="41"/>
      <c r="J12" s="23"/>
    </row>
    <row r="13" spans="1:10" x14ac:dyDescent="0.2">
      <c r="A13" s="53" t="s">
        <v>77</v>
      </c>
      <c r="B13" s="23" t="s">
        <v>80</v>
      </c>
      <c r="C13" s="56" t="s">
        <v>83</v>
      </c>
      <c r="D13" s="99"/>
      <c r="E13" s="41">
        <v>30000</v>
      </c>
      <c r="F13" s="41">
        <f t="shared" si="0"/>
        <v>0</v>
      </c>
      <c r="G13" s="41">
        <f t="shared" si="1"/>
        <v>0</v>
      </c>
      <c r="H13" s="41"/>
      <c r="I13" s="41"/>
      <c r="J13" s="23"/>
    </row>
    <row r="14" spans="1:10" x14ac:dyDescent="0.2">
      <c r="A14" s="53" t="s">
        <v>78</v>
      </c>
      <c r="B14" s="23" t="s">
        <v>81</v>
      </c>
      <c r="C14" s="56" t="s">
        <v>83</v>
      </c>
      <c r="D14" s="99"/>
      <c r="E14" s="41">
        <v>40000</v>
      </c>
      <c r="F14" s="41">
        <f t="shared" si="0"/>
        <v>0</v>
      </c>
      <c r="G14" s="41">
        <f t="shared" si="1"/>
        <v>0</v>
      </c>
      <c r="H14" s="41"/>
      <c r="I14" s="41"/>
      <c r="J14" s="23"/>
    </row>
    <row r="15" spans="1:10" x14ac:dyDescent="0.2">
      <c r="A15" s="53" t="s">
        <v>79</v>
      </c>
      <c r="B15" s="23" t="s">
        <v>82</v>
      </c>
      <c r="C15" s="56" t="s">
        <v>83</v>
      </c>
      <c r="D15" s="99"/>
      <c r="E15" s="41">
        <v>45000</v>
      </c>
      <c r="F15" s="41">
        <f t="shared" si="0"/>
        <v>0</v>
      </c>
      <c r="G15" s="41">
        <f t="shared" si="1"/>
        <v>0</v>
      </c>
      <c r="H15" s="41"/>
      <c r="I15" s="41"/>
      <c r="J15" s="23"/>
    </row>
    <row r="16" spans="1:10" x14ac:dyDescent="0.2">
      <c r="A16" s="53" t="s">
        <v>84</v>
      </c>
      <c r="B16" s="23" t="s">
        <v>85</v>
      </c>
      <c r="C16" s="56"/>
      <c r="D16" s="99"/>
      <c r="E16" s="41"/>
      <c r="F16" s="41">
        <f t="shared" si="0"/>
        <v>0</v>
      </c>
      <c r="G16" s="41">
        <f t="shared" si="1"/>
        <v>0</v>
      </c>
      <c r="H16" s="41"/>
      <c r="I16" s="41"/>
      <c r="J16" s="23"/>
    </row>
    <row r="17" spans="1:10" ht="63.75" x14ac:dyDescent="0.2">
      <c r="A17" s="53" t="s">
        <v>87</v>
      </c>
      <c r="B17" s="23" t="s">
        <v>86</v>
      </c>
      <c r="C17" s="56"/>
      <c r="D17" s="99"/>
      <c r="E17" s="41"/>
      <c r="F17" s="41">
        <f t="shared" si="0"/>
        <v>0</v>
      </c>
      <c r="G17" s="41">
        <f t="shared" si="1"/>
        <v>0</v>
      </c>
      <c r="H17" s="41"/>
      <c r="I17" s="41"/>
      <c r="J17" s="23"/>
    </row>
    <row r="18" spans="1:10" ht="15" customHeight="1" x14ac:dyDescent="0.2">
      <c r="A18" s="53" t="s">
        <v>77</v>
      </c>
      <c r="B18" s="23" t="s">
        <v>80</v>
      </c>
      <c r="C18" s="56" t="s">
        <v>83</v>
      </c>
      <c r="D18" s="99"/>
      <c r="E18" s="41">
        <v>65000</v>
      </c>
      <c r="F18" s="41">
        <f t="shared" si="0"/>
        <v>0</v>
      </c>
      <c r="G18" s="41">
        <f t="shared" si="1"/>
        <v>0</v>
      </c>
      <c r="H18" s="41"/>
      <c r="I18" s="41"/>
      <c r="J18" s="23"/>
    </row>
    <row r="19" spans="1:10" x14ac:dyDescent="0.2">
      <c r="A19" s="53" t="s">
        <v>78</v>
      </c>
      <c r="B19" s="23" t="s">
        <v>81</v>
      </c>
      <c r="C19" s="56" t="s">
        <v>83</v>
      </c>
      <c r="D19" s="99"/>
      <c r="E19" s="41">
        <v>75000</v>
      </c>
      <c r="F19" s="41">
        <f t="shared" si="0"/>
        <v>0</v>
      </c>
      <c r="G19" s="41">
        <f t="shared" si="1"/>
        <v>0</v>
      </c>
      <c r="H19" s="41"/>
      <c r="I19" s="41"/>
      <c r="J19" s="23"/>
    </row>
    <row r="20" spans="1:10" x14ac:dyDescent="0.2">
      <c r="A20" s="53" t="s">
        <v>79</v>
      </c>
      <c r="B20" s="23" t="s">
        <v>82</v>
      </c>
      <c r="C20" s="56" t="s">
        <v>83</v>
      </c>
      <c r="D20" s="99"/>
      <c r="E20" s="41">
        <v>90000</v>
      </c>
      <c r="F20" s="41">
        <f t="shared" si="0"/>
        <v>0</v>
      </c>
      <c r="G20" s="41">
        <f t="shared" si="1"/>
        <v>0</v>
      </c>
      <c r="H20" s="41"/>
      <c r="I20" s="41"/>
      <c r="J20" s="23"/>
    </row>
    <row r="21" spans="1:10" ht="25.5" x14ac:dyDescent="0.2">
      <c r="A21" s="53" t="s">
        <v>88</v>
      </c>
      <c r="B21" s="23" t="s">
        <v>89</v>
      </c>
      <c r="C21" s="56"/>
      <c r="D21" s="99"/>
      <c r="E21" s="41"/>
      <c r="F21" s="41">
        <f t="shared" si="0"/>
        <v>0</v>
      </c>
      <c r="G21" s="41">
        <f t="shared" si="1"/>
        <v>0</v>
      </c>
      <c r="H21" s="41"/>
      <c r="I21" s="41"/>
      <c r="J21" s="23"/>
    </row>
    <row r="22" spans="1:10" x14ac:dyDescent="0.2">
      <c r="A22" s="53" t="s">
        <v>77</v>
      </c>
      <c r="B22" s="23" t="s">
        <v>80</v>
      </c>
      <c r="C22" s="56" t="s">
        <v>83</v>
      </c>
      <c r="D22" s="99"/>
      <c r="E22" s="41">
        <f>65000/2</f>
        <v>32500</v>
      </c>
      <c r="F22" s="41">
        <f t="shared" si="0"/>
        <v>0</v>
      </c>
      <c r="G22" s="41">
        <f t="shared" si="1"/>
        <v>0</v>
      </c>
      <c r="H22" s="41"/>
      <c r="I22" s="41"/>
      <c r="J22" s="23"/>
    </row>
    <row r="23" spans="1:10" x14ac:dyDescent="0.2">
      <c r="A23" s="53" t="s">
        <v>78</v>
      </c>
      <c r="B23" s="23" t="s">
        <v>81</v>
      </c>
      <c r="C23" s="56" t="s">
        <v>83</v>
      </c>
      <c r="D23" s="99"/>
      <c r="E23" s="41">
        <f>75000/2</f>
        <v>37500</v>
      </c>
      <c r="F23" s="41">
        <f t="shared" si="0"/>
        <v>0</v>
      </c>
      <c r="G23" s="41">
        <f t="shared" si="1"/>
        <v>0</v>
      </c>
      <c r="H23" s="41"/>
      <c r="I23" s="41"/>
      <c r="J23" s="23"/>
    </row>
    <row r="24" spans="1:10" x14ac:dyDescent="0.2">
      <c r="A24" s="53" t="s">
        <v>79</v>
      </c>
      <c r="B24" s="23" t="s">
        <v>82</v>
      </c>
      <c r="C24" s="56" t="s">
        <v>83</v>
      </c>
      <c r="D24" s="99"/>
      <c r="E24" s="41">
        <f>90000/2</f>
        <v>45000</v>
      </c>
      <c r="F24" s="41">
        <f t="shared" si="0"/>
        <v>0</v>
      </c>
      <c r="G24" s="41">
        <f t="shared" si="1"/>
        <v>0</v>
      </c>
      <c r="H24" s="41"/>
      <c r="I24" s="41"/>
      <c r="J24" s="23"/>
    </row>
    <row r="25" spans="1:10" ht="48.75" customHeight="1" x14ac:dyDescent="0.2">
      <c r="A25" s="53" t="s">
        <v>33</v>
      </c>
      <c r="B25" s="13" t="s">
        <v>90</v>
      </c>
      <c r="C25" s="56" t="s">
        <v>66</v>
      </c>
      <c r="D25" s="99"/>
      <c r="E25" s="41"/>
      <c r="F25" s="41">
        <f t="shared" si="0"/>
        <v>0</v>
      </c>
      <c r="G25" s="41">
        <f t="shared" si="1"/>
        <v>0</v>
      </c>
      <c r="H25" s="41"/>
      <c r="I25" s="41"/>
      <c r="J25" s="23" t="s">
        <v>91</v>
      </c>
    </row>
    <row r="26" spans="1:10" ht="25.5" x14ac:dyDescent="0.2">
      <c r="A26" s="36" t="s">
        <v>16</v>
      </c>
      <c r="B26" s="24" t="s">
        <v>55</v>
      </c>
      <c r="C26" s="28"/>
      <c r="D26" s="100"/>
      <c r="E26" s="59"/>
      <c r="F26" s="41"/>
      <c r="G26" s="41"/>
      <c r="H26" s="55"/>
      <c r="I26" s="41"/>
      <c r="J26" s="23"/>
    </row>
    <row r="27" spans="1:10" x14ac:dyDescent="0.2">
      <c r="A27" s="53" t="s">
        <v>34</v>
      </c>
      <c r="B27" s="23"/>
      <c r="C27" s="56"/>
      <c r="D27" s="99"/>
      <c r="E27" s="41"/>
      <c r="F27" s="41">
        <f t="shared" si="0"/>
        <v>0</v>
      </c>
      <c r="G27" s="41">
        <f t="shared" si="1"/>
        <v>0</v>
      </c>
      <c r="H27" s="55"/>
      <c r="I27" s="55"/>
      <c r="J27" s="23"/>
    </row>
    <row r="28" spans="1:10" x14ac:dyDescent="0.2">
      <c r="A28" s="53" t="s">
        <v>15</v>
      </c>
      <c r="B28" s="13"/>
      <c r="C28" s="56"/>
      <c r="D28" s="99"/>
      <c r="E28" s="41"/>
      <c r="F28" s="41">
        <f t="shared" si="0"/>
        <v>0</v>
      </c>
      <c r="G28" s="41">
        <f t="shared" si="1"/>
        <v>0</v>
      </c>
      <c r="H28" s="55"/>
      <c r="I28" s="55"/>
      <c r="J28" s="23"/>
    </row>
    <row r="29" spans="1:10" x14ac:dyDescent="0.2">
      <c r="A29" s="53" t="s">
        <v>54</v>
      </c>
      <c r="B29" s="13"/>
      <c r="C29" s="56"/>
      <c r="D29" s="99"/>
      <c r="E29" s="41"/>
      <c r="F29" s="41">
        <f t="shared" si="0"/>
        <v>0</v>
      </c>
      <c r="G29" s="41">
        <f t="shared" si="1"/>
        <v>0</v>
      </c>
      <c r="H29" s="55"/>
      <c r="I29" s="55"/>
      <c r="J29" s="23"/>
    </row>
    <row r="30" spans="1:10" ht="25.5" x14ac:dyDescent="0.2">
      <c r="A30" s="36" t="s">
        <v>17</v>
      </c>
      <c r="B30" s="24" t="s">
        <v>56</v>
      </c>
      <c r="C30" s="28"/>
      <c r="D30" s="100"/>
      <c r="E30" s="58"/>
      <c r="F30" s="41"/>
      <c r="G30" s="41"/>
      <c r="H30" s="41"/>
      <c r="I30" s="41"/>
      <c r="J30" s="23"/>
    </row>
    <row r="31" spans="1:10" x14ac:dyDescent="0.2">
      <c r="A31" s="53" t="s">
        <v>14</v>
      </c>
      <c r="B31" s="23"/>
      <c r="C31" s="56"/>
      <c r="D31" s="99"/>
      <c r="E31" s="41"/>
      <c r="F31" s="41">
        <f t="shared" si="0"/>
        <v>0</v>
      </c>
      <c r="G31" s="41">
        <f t="shared" si="1"/>
        <v>0</v>
      </c>
      <c r="H31" s="41"/>
      <c r="I31" s="41"/>
      <c r="J31" s="23"/>
    </row>
    <row r="32" spans="1:10" x14ac:dyDescent="0.2">
      <c r="A32" s="53" t="s">
        <v>13</v>
      </c>
      <c r="B32" s="13"/>
      <c r="C32" s="56"/>
      <c r="D32" s="99"/>
      <c r="E32" s="41"/>
      <c r="F32" s="41">
        <f t="shared" si="0"/>
        <v>0</v>
      </c>
      <c r="G32" s="41">
        <f t="shared" si="1"/>
        <v>0</v>
      </c>
      <c r="H32" s="41"/>
      <c r="I32" s="41"/>
      <c r="J32" s="23"/>
    </row>
    <row r="33" spans="1:10" x14ac:dyDescent="0.2">
      <c r="A33" s="53" t="s">
        <v>54</v>
      </c>
      <c r="B33" s="13"/>
      <c r="C33" s="56"/>
      <c r="D33" s="99"/>
      <c r="E33" s="41"/>
      <c r="F33" s="41">
        <f t="shared" si="0"/>
        <v>0</v>
      </c>
      <c r="G33" s="41">
        <f t="shared" si="1"/>
        <v>0</v>
      </c>
      <c r="H33" s="41"/>
      <c r="I33" s="41"/>
      <c r="J33" s="23"/>
    </row>
    <row r="34" spans="1:10" ht="25.5" x14ac:dyDescent="0.2">
      <c r="A34" s="36" t="s">
        <v>18</v>
      </c>
      <c r="B34" s="24" t="s">
        <v>57</v>
      </c>
      <c r="C34" s="28"/>
      <c r="D34" s="100"/>
      <c r="E34" s="58"/>
      <c r="F34" s="41"/>
      <c r="G34" s="41"/>
      <c r="H34" s="41"/>
      <c r="I34" s="41"/>
      <c r="J34" s="23"/>
    </row>
    <row r="35" spans="1:10" x14ac:dyDescent="0.2">
      <c r="A35" s="53" t="s">
        <v>54</v>
      </c>
      <c r="B35" s="23"/>
      <c r="C35" s="28"/>
      <c r="D35" s="100"/>
      <c r="E35" s="58"/>
      <c r="F35" s="41">
        <f t="shared" si="0"/>
        <v>0</v>
      </c>
      <c r="G35" s="41">
        <f t="shared" si="1"/>
        <v>0</v>
      </c>
      <c r="H35" s="41"/>
      <c r="I35" s="41"/>
      <c r="J35" s="23"/>
    </row>
    <row r="36" spans="1:10" ht="27.95" customHeight="1" x14ac:dyDescent="0.2">
      <c r="A36" s="36"/>
      <c r="B36" s="33" t="s">
        <v>41</v>
      </c>
      <c r="C36" s="28"/>
      <c r="D36" s="100"/>
      <c r="E36" s="58"/>
      <c r="F36" s="101">
        <f>SUM(F9:F35)</f>
        <v>0</v>
      </c>
      <c r="G36" s="101">
        <f>SUM(G9:G35)</f>
        <v>0</v>
      </c>
      <c r="H36" s="41"/>
      <c r="I36" s="41"/>
      <c r="J36" s="23"/>
    </row>
    <row r="37" spans="1:10" ht="27.95" customHeight="1" x14ac:dyDescent="0.2">
      <c r="A37" s="45"/>
      <c r="B37" s="46"/>
      <c r="C37" s="48"/>
      <c r="D37" s="49"/>
      <c r="E37" s="50"/>
      <c r="F37" s="49"/>
      <c r="G37" s="49"/>
      <c r="H37" s="49"/>
      <c r="I37" s="51"/>
      <c r="J37" s="52"/>
    </row>
  </sheetData>
  <mergeCells count="11">
    <mergeCell ref="A2:J2"/>
    <mergeCell ref="A5:A6"/>
    <mergeCell ref="B5:B6"/>
    <mergeCell ref="C5:C6"/>
    <mergeCell ref="D5:D6"/>
    <mergeCell ref="E5:E6"/>
    <mergeCell ref="F5:F6"/>
    <mergeCell ref="G5:H5"/>
    <mergeCell ref="I5:I6"/>
    <mergeCell ref="J5:J6"/>
    <mergeCell ref="A3:J3"/>
  </mergeCells>
  <phoneticPr fontId="17" type="noConversion"/>
  <pageMargins left="0.118110236220472" right="0" top="3.9370078740157501E-2" bottom="0" header="0" footer="0"/>
  <pageSetup paperSize="9" firstPageNumber="2"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zoomScale="70" zoomScaleNormal="70" zoomScaleSheetLayoutView="100" workbookViewId="0">
      <selection activeCell="L20" sqref="L20"/>
    </sheetView>
  </sheetViews>
  <sheetFormatPr defaultColWidth="8.85546875" defaultRowHeight="12.75" x14ac:dyDescent="0.2"/>
  <cols>
    <col min="1" max="1" width="6.42578125" style="38" customWidth="1"/>
    <col min="2" max="2" width="26.140625" style="15" customWidth="1"/>
    <col min="3" max="3" width="8.28515625" style="20" customWidth="1"/>
    <col min="4" max="4" width="7.85546875" style="21" customWidth="1"/>
    <col min="5" max="5" width="12.140625" style="32" customWidth="1"/>
    <col min="6" max="6" width="11.85546875" style="21" customWidth="1"/>
    <col min="7" max="8" width="12.42578125" style="21" customWidth="1"/>
    <col min="9" max="9" width="11.140625" style="21" customWidth="1"/>
    <col min="10" max="10" width="38.7109375" style="22" customWidth="1"/>
    <col min="11" max="11" width="5.7109375" style="15" customWidth="1"/>
    <col min="12" max="12" width="23.5703125" style="15" customWidth="1"/>
    <col min="13" max="13" width="16.85546875" style="15" customWidth="1"/>
    <col min="14" max="16384" width="8.85546875" style="15"/>
  </cols>
  <sheetData>
    <row r="1" spans="1:10" ht="18.75" customHeight="1" x14ac:dyDescent="0.2">
      <c r="A1" s="42"/>
      <c r="B1" s="42"/>
      <c r="C1" s="42"/>
      <c r="D1" s="42"/>
      <c r="E1" s="42"/>
      <c r="F1" s="42"/>
      <c r="G1" s="42"/>
      <c r="H1" s="42"/>
      <c r="I1" s="42"/>
      <c r="J1" s="42"/>
    </row>
    <row r="2" spans="1:10" ht="24.95" customHeight="1" x14ac:dyDescent="0.2">
      <c r="A2" s="122" t="s">
        <v>92</v>
      </c>
      <c r="B2" s="122"/>
      <c r="C2" s="122"/>
      <c r="D2" s="122"/>
      <c r="E2" s="122"/>
      <c r="F2" s="122"/>
      <c r="G2" s="122"/>
      <c r="H2" s="122"/>
      <c r="I2" s="122"/>
      <c r="J2" s="122"/>
    </row>
    <row r="3" spans="1:10" ht="17.45" customHeight="1" x14ac:dyDescent="0.2">
      <c r="A3" s="15"/>
      <c r="B3" s="8"/>
      <c r="C3" s="16"/>
      <c r="D3" s="17"/>
      <c r="E3" s="30"/>
      <c r="F3" s="17"/>
      <c r="G3" s="17"/>
      <c r="H3" s="17"/>
      <c r="I3" s="17"/>
      <c r="J3" s="9" t="s">
        <v>11</v>
      </c>
    </row>
    <row r="4" spans="1:10" ht="21.6" customHeight="1" x14ac:dyDescent="0.2">
      <c r="A4" s="118" t="s">
        <v>20</v>
      </c>
      <c r="B4" s="119" t="s">
        <v>21</v>
      </c>
      <c r="C4" s="124" t="s">
        <v>51</v>
      </c>
      <c r="D4" s="117" t="s">
        <v>50</v>
      </c>
      <c r="E4" s="121" t="s">
        <v>49</v>
      </c>
      <c r="F4" s="117" t="s">
        <v>48</v>
      </c>
      <c r="G4" s="117" t="s">
        <v>46</v>
      </c>
      <c r="H4" s="117"/>
      <c r="I4" s="117" t="s">
        <v>47</v>
      </c>
      <c r="J4" s="123" t="s">
        <v>1</v>
      </c>
    </row>
    <row r="5" spans="1:10" ht="44.1" customHeight="1" x14ac:dyDescent="0.2">
      <c r="A5" s="118"/>
      <c r="B5" s="119"/>
      <c r="C5" s="124"/>
      <c r="D5" s="117"/>
      <c r="E5" s="121"/>
      <c r="F5" s="117"/>
      <c r="G5" s="34" t="s">
        <v>7</v>
      </c>
      <c r="H5" s="34" t="s">
        <v>8</v>
      </c>
      <c r="I5" s="117"/>
      <c r="J5" s="123"/>
    </row>
    <row r="6" spans="1:10" s="20" customFormat="1" x14ac:dyDescent="0.2">
      <c r="A6" s="43">
        <v>1</v>
      </c>
      <c r="B6" s="10">
        <v>2</v>
      </c>
      <c r="C6" s="10">
        <v>3</v>
      </c>
      <c r="D6" s="39">
        <v>4</v>
      </c>
      <c r="E6" s="31">
        <v>5</v>
      </c>
      <c r="F6" s="18" t="s">
        <v>52</v>
      </c>
      <c r="G6" s="31">
        <v>7</v>
      </c>
      <c r="H6" s="31">
        <v>8</v>
      </c>
      <c r="I6" s="31">
        <v>9</v>
      </c>
      <c r="J6" s="31">
        <v>10</v>
      </c>
    </row>
    <row r="7" spans="1:10" ht="25.5" x14ac:dyDescent="0.2">
      <c r="A7" s="36">
        <v>1</v>
      </c>
      <c r="B7" s="24" t="s">
        <v>53</v>
      </c>
      <c r="C7" s="56"/>
      <c r="D7" s="57"/>
      <c r="E7" s="41"/>
      <c r="F7" s="41"/>
      <c r="G7" s="41"/>
      <c r="H7" s="41"/>
      <c r="I7" s="41"/>
      <c r="J7" s="23"/>
    </row>
    <row r="8" spans="1:10" x14ac:dyDescent="0.2">
      <c r="A8" s="53" t="s">
        <v>30</v>
      </c>
      <c r="B8" s="23"/>
      <c r="C8" s="56"/>
      <c r="D8" s="57"/>
      <c r="E8" s="41"/>
      <c r="F8" s="41"/>
      <c r="G8" s="41"/>
      <c r="H8" s="41"/>
      <c r="I8" s="41"/>
      <c r="J8" s="23"/>
    </row>
    <row r="9" spans="1:10" x14ac:dyDescent="0.2">
      <c r="A9" s="53" t="s">
        <v>31</v>
      </c>
      <c r="B9" s="23"/>
      <c r="C9" s="56"/>
      <c r="D9" s="57"/>
      <c r="E9" s="41"/>
      <c r="F9" s="41"/>
      <c r="G9" s="41"/>
      <c r="H9" s="41"/>
      <c r="I9" s="41"/>
      <c r="J9" s="23"/>
    </row>
    <row r="10" spans="1:10" x14ac:dyDescent="0.2">
      <c r="A10" s="53" t="s">
        <v>54</v>
      </c>
      <c r="B10" s="13"/>
      <c r="C10" s="56"/>
      <c r="D10" s="57"/>
      <c r="E10" s="41"/>
      <c r="F10" s="41"/>
      <c r="G10" s="41"/>
      <c r="H10" s="41"/>
      <c r="I10" s="41"/>
      <c r="J10" s="23"/>
    </row>
    <row r="11" spans="1:10" ht="25.5" x14ac:dyDescent="0.2">
      <c r="A11" s="36" t="s">
        <v>16</v>
      </c>
      <c r="B11" s="24" t="s">
        <v>55</v>
      </c>
      <c r="C11" s="28"/>
      <c r="D11" s="14"/>
      <c r="E11" s="59"/>
      <c r="F11" s="55"/>
      <c r="G11" s="55"/>
      <c r="H11" s="55"/>
      <c r="I11" s="41"/>
      <c r="J11" s="23"/>
    </row>
    <row r="12" spans="1:10" x14ac:dyDescent="0.2">
      <c r="A12" s="53" t="s">
        <v>34</v>
      </c>
      <c r="B12" s="23"/>
      <c r="C12" s="56"/>
      <c r="D12" s="57"/>
      <c r="E12" s="41"/>
      <c r="F12" s="55"/>
      <c r="G12" s="55"/>
      <c r="H12" s="55"/>
      <c r="I12" s="55"/>
      <c r="J12" s="23"/>
    </row>
    <row r="13" spans="1:10" x14ac:dyDescent="0.2">
      <c r="A13" s="53" t="s">
        <v>15</v>
      </c>
      <c r="B13" s="13"/>
      <c r="C13" s="56"/>
      <c r="D13" s="57"/>
      <c r="E13" s="41"/>
      <c r="F13" s="55"/>
      <c r="G13" s="55"/>
      <c r="H13" s="55"/>
      <c r="I13" s="55"/>
      <c r="J13" s="23"/>
    </row>
    <row r="14" spans="1:10" x14ac:dyDescent="0.2">
      <c r="A14" s="53" t="s">
        <v>54</v>
      </c>
      <c r="B14" s="13"/>
      <c r="C14" s="56"/>
      <c r="D14" s="57"/>
      <c r="E14" s="41"/>
      <c r="F14" s="55"/>
      <c r="G14" s="55"/>
      <c r="H14" s="55"/>
      <c r="I14" s="55"/>
      <c r="J14" s="23"/>
    </row>
    <row r="15" spans="1:10" ht="25.5" x14ac:dyDescent="0.2">
      <c r="A15" s="36" t="s">
        <v>17</v>
      </c>
      <c r="B15" s="24" t="s">
        <v>56</v>
      </c>
      <c r="C15" s="28"/>
      <c r="D15" s="14"/>
      <c r="E15" s="58"/>
      <c r="F15" s="41"/>
      <c r="G15" s="41"/>
      <c r="H15" s="41"/>
      <c r="I15" s="41"/>
      <c r="J15" s="23"/>
    </row>
    <row r="16" spans="1:10" x14ac:dyDescent="0.2">
      <c r="A16" s="53" t="s">
        <v>14</v>
      </c>
      <c r="B16" s="23"/>
      <c r="C16" s="56"/>
      <c r="D16" s="57"/>
      <c r="E16" s="41"/>
      <c r="F16" s="41"/>
      <c r="G16" s="41"/>
      <c r="H16" s="41"/>
      <c r="I16" s="41"/>
      <c r="J16" s="23"/>
    </row>
    <row r="17" spans="1:10" x14ac:dyDescent="0.2">
      <c r="A17" s="53" t="s">
        <v>13</v>
      </c>
      <c r="B17" s="13"/>
      <c r="C17" s="56"/>
      <c r="D17" s="57"/>
      <c r="E17" s="41"/>
      <c r="F17" s="41"/>
      <c r="G17" s="41"/>
      <c r="H17" s="41"/>
      <c r="I17" s="41"/>
      <c r="J17" s="23"/>
    </row>
    <row r="18" spans="1:10" x14ac:dyDescent="0.2">
      <c r="A18" s="53" t="s">
        <v>54</v>
      </c>
      <c r="B18" s="13"/>
      <c r="C18" s="56"/>
      <c r="D18" s="57"/>
      <c r="E18" s="41"/>
      <c r="F18" s="41"/>
      <c r="G18" s="41"/>
      <c r="H18" s="41"/>
      <c r="I18" s="41"/>
      <c r="J18" s="23"/>
    </row>
    <row r="19" spans="1:10" ht="25.5" x14ac:dyDescent="0.2">
      <c r="A19" s="36" t="s">
        <v>18</v>
      </c>
      <c r="B19" s="24" t="s">
        <v>57</v>
      </c>
      <c r="C19" s="28"/>
      <c r="D19" s="14"/>
      <c r="E19" s="58"/>
      <c r="F19" s="41"/>
      <c r="G19" s="41"/>
      <c r="H19" s="41"/>
      <c r="I19" s="41"/>
      <c r="J19" s="23"/>
    </row>
    <row r="20" spans="1:10" x14ac:dyDescent="0.2">
      <c r="A20" s="53" t="s">
        <v>54</v>
      </c>
      <c r="B20" s="23"/>
      <c r="C20" s="28"/>
      <c r="D20" s="14"/>
      <c r="E20" s="58"/>
      <c r="F20" s="41"/>
      <c r="G20" s="41"/>
      <c r="H20" s="41"/>
      <c r="I20" s="41"/>
      <c r="J20" s="23"/>
    </row>
    <row r="21" spans="1:10" ht="27.95" customHeight="1" x14ac:dyDescent="0.2">
      <c r="A21" s="36"/>
      <c r="B21" s="33" t="s">
        <v>41</v>
      </c>
      <c r="C21" s="28"/>
      <c r="D21" s="14"/>
      <c r="E21" s="58"/>
      <c r="F21" s="41"/>
      <c r="G21" s="41"/>
      <c r="H21" s="41"/>
      <c r="I21" s="41"/>
      <c r="J21" s="23"/>
    </row>
    <row r="22" spans="1:10" ht="27.95" customHeight="1" x14ac:dyDescent="0.2">
      <c r="A22" s="45"/>
      <c r="B22" s="46"/>
      <c r="C22" s="48"/>
      <c r="D22" s="49"/>
      <c r="E22" s="50"/>
      <c r="F22" s="49"/>
      <c r="G22" s="49"/>
      <c r="H22" s="49"/>
      <c r="I22" s="51"/>
      <c r="J22" s="52"/>
    </row>
  </sheetData>
  <mergeCells count="10">
    <mergeCell ref="A2:J2"/>
    <mergeCell ref="A4:A5"/>
    <mergeCell ref="B4:B5"/>
    <mergeCell ref="C4:C5"/>
    <mergeCell ref="D4:D5"/>
    <mergeCell ref="E4:E5"/>
    <mergeCell ref="F4:F5"/>
    <mergeCell ref="G4:H4"/>
    <mergeCell ref="I4:I5"/>
    <mergeCell ref="J4:J5"/>
  </mergeCells>
  <pageMargins left="0.118110236220472" right="0" top="3.9370078740157501E-2" bottom="0" header="0" footer="0"/>
  <pageSetup paperSize="9" firstPageNumber="2"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7"/>
  <sheetViews>
    <sheetView zoomScale="70" zoomScaleNormal="70" zoomScaleSheetLayoutView="100" workbookViewId="0">
      <selection activeCell="M17" sqref="M17"/>
    </sheetView>
  </sheetViews>
  <sheetFormatPr defaultColWidth="8.85546875" defaultRowHeight="12.75" x14ac:dyDescent="0.2"/>
  <cols>
    <col min="1" max="1" width="6.42578125" style="38" customWidth="1"/>
    <col min="2" max="2" width="26.140625" style="15" customWidth="1"/>
    <col min="3" max="3" width="8.28515625" style="20" customWidth="1"/>
    <col min="4" max="4" width="7.85546875" style="21" customWidth="1"/>
    <col min="5" max="5" width="12.140625" style="32" customWidth="1"/>
    <col min="6" max="6" width="11.85546875" style="21" customWidth="1"/>
    <col min="7" max="8" width="12.42578125" style="21" customWidth="1"/>
    <col min="9" max="9" width="11.140625" style="21" customWidth="1"/>
    <col min="10" max="10" width="38.7109375" style="22" customWidth="1"/>
    <col min="11" max="11" width="5.7109375" style="15" customWidth="1"/>
    <col min="12" max="12" width="23.5703125" style="15" customWidth="1"/>
    <col min="13" max="13" width="16.85546875" style="15" customWidth="1"/>
    <col min="14" max="16384" width="8.85546875" style="15"/>
  </cols>
  <sheetData>
    <row r="1" spans="1:10" ht="18.75" customHeight="1" x14ac:dyDescent="0.2">
      <c r="A1" s="42"/>
      <c r="B1" s="42"/>
      <c r="C1" s="42"/>
      <c r="D1" s="42"/>
      <c r="E1" s="42"/>
      <c r="F1" s="42"/>
      <c r="G1" s="42"/>
      <c r="H1" s="42"/>
      <c r="I1" s="42"/>
      <c r="J1" s="42"/>
    </row>
    <row r="2" spans="1:10" ht="24.95" customHeight="1" x14ac:dyDescent="0.2">
      <c r="A2" s="122" t="s">
        <v>102</v>
      </c>
      <c r="B2" s="122"/>
      <c r="C2" s="122"/>
      <c r="D2" s="122"/>
      <c r="E2" s="122"/>
      <c r="F2" s="122"/>
      <c r="G2" s="122"/>
      <c r="H2" s="122"/>
      <c r="I2" s="122"/>
      <c r="J2" s="122"/>
    </row>
    <row r="3" spans="1:10" ht="81.75" customHeight="1" x14ac:dyDescent="0.2">
      <c r="A3" s="114" t="s">
        <v>100</v>
      </c>
      <c r="B3" s="114"/>
      <c r="C3" s="114"/>
      <c r="D3" s="114"/>
      <c r="E3" s="114"/>
      <c r="F3" s="114"/>
      <c r="G3" s="114"/>
      <c r="H3" s="114"/>
      <c r="I3" s="114"/>
      <c r="J3" s="114"/>
    </row>
    <row r="4" spans="1:10" ht="17.45" customHeight="1" x14ac:dyDescent="0.2">
      <c r="A4" s="15"/>
      <c r="B4" s="8"/>
      <c r="C4" s="16"/>
      <c r="D4" s="17"/>
      <c r="E4" s="30"/>
      <c r="F4" s="17"/>
      <c r="G4" s="17"/>
      <c r="H4" s="17"/>
      <c r="I4" s="17"/>
      <c r="J4" s="9" t="s">
        <v>11</v>
      </c>
    </row>
    <row r="5" spans="1:10" ht="21.6" customHeight="1" x14ac:dyDescent="0.2">
      <c r="A5" s="118" t="s">
        <v>20</v>
      </c>
      <c r="B5" s="119" t="s">
        <v>21</v>
      </c>
      <c r="C5" s="124" t="s">
        <v>51</v>
      </c>
      <c r="D5" s="117" t="s">
        <v>50</v>
      </c>
      <c r="E5" s="121" t="s">
        <v>49</v>
      </c>
      <c r="F5" s="117" t="s">
        <v>48</v>
      </c>
      <c r="G5" s="117" t="s">
        <v>46</v>
      </c>
      <c r="H5" s="117"/>
      <c r="I5" s="117" t="s">
        <v>47</v>
      </c>
      <c r="J5" s="123" t="s">
        <v>1</v>
      </c>
    </row>
    <row r="6" spans="1:10" ht="44.1" customHeight="1" x14ac:dyDescent="0.2">
      <c r="A6" s="118"/>
      <c r="B6" s="119"/>
      <c r="C6" s="124"/>
      <c r="D6" s="117"/>
      <c r="E6" s="121"/>
      <c r="F6" s="117"/>
      <c r="G6" s="34" t="s">
        <v>7</v>
      </c>
      <c r="H6" s="34" t="s">
        <v>8</v>
      </c>
      <c r="I6" s="117"/>
      <c r="J6" s="123"/>
    </row>
    <row r="7" spans="1:10" s="20" customFormat="1" x14ac:dyDescent="0.2">
      <c r="A7" s="43">
        <v>1</v>
      </c>
      <c r="B7" s="10">
        <v>2</v>
      </c>
      <c r="C7" s="10">
        <v>3</v>
      </c>
      <c r="D7" s="39">
        <v>4</v>
      </c>
      <c r="E7" s="31">
        <v>5</v>
      </c>
      <c r="F7" s="18" t="s">
        <v>52</v>
      </c>
      <c r="G7" s="31">
        <v>7</v>
      </c>
      <c r="H7" s="31">
        <v>8</v>
      </c>
      <c r="I7" s="31">
        <v>9</v>
      </c>
      <c r="J7" s="31">
        <v>10</v>
      </c>
    </row>
    <row r="8" spans="1:10" ht="22.5" customHeight="1" x14ac:dyDescent="0.2">
      <c r="A8" s="36">
        <v>1</v>
      </c>
      <c r="B8" s="24"/>
      <c r="C8" s="56"/>
      <c r="D8" s="57"/>
      <c r="E8" s="41"/>
      <c r="F8" s="41"/>
      <c r="G8" s="41"/>
      <c r="H8" s="41"/>
      <c r="I8" s="41"/>
      <c r="J8" s="23"/>
    </row>
    <row r="9" spans="1:10" x14ac:dyDescent="0.2">
      <c r="A9" s="53" t="s">
        <v>30</v>
      </c>
      <c r="B9" s="23"/>
      <c r="C9" s="56"/>
      <c r="D9" s="57"/>
      <c r="E9" s="41"/>
      <c r="F9" s="41">
        <f>D9*E9</f>
        <v>0</v>
      </c>
      <c r="G9" s="41">
        <f>F9</f>
        <v>0</v>
      </c>
      <c r="H9" s="41"/>
      <c r="I9" s="41"/>
      <c r="J9" s="23"/>
    </row>
    <row r="10" spans="1:10" x14ac:dyDescent="0.2">
      <c r="A10" s="53" t="s">
        <v>31</v>
      </c>
      <c r="B10" s="23"/>
      <c r="C10" s="56"/>
      <c r="D10" s="57"/>
      <c r="E10" s="41"/>
      <c r="F10" s="41">
        <f t="shared" ref="F10:F14" si="0">D10*E10</f>
        <v>0</v>
      </c>
      <c r="G10" s="41">
        <f t="shared" ref="G10:G16" si="1">F10</f>
        <v>0</v>
      </c>
      <c r="H10" s="41"/>
      <c r="I10" s="41"/>
      <c r="J10" s="23"/>
    </row>
    <row r="11" spans="1:10" x14ac:dyDescent="0.2">
      <c r="A11" s="53" t="s">
        <v>54</v>
      </c>
      <c r="B11" s="23"/>
      <c r="C11" s="56"/>
      <c r="D11" s="57"/>
      <c r="E11" s="41"/>
      <c r="F11" s="41">
        <f t="shared" si="0"/>
        <v>0</v>
      </c>
      <c r="G11" s="41">
        <f t="shared" si="1"/>
        <v>0</v>
      </c>
      <c r="H11" s="41"/>
      <c r="I11" s="41"/>
      <c r="J11" s="23"/>
    </row>
    <row r="12" spans="1:10" x14ac:dyDescent="0.2">
      <c r="A12" s="36" t="s">
        <v>16</v>
      </c>
      <c r="B12" s="24"/>
      <c r="C12" s="56"/>
      <c r="D12" s="14"/>
      <c r="E12" s="58"/>
      <c r="F12" s="41"/>
      <c r="G12" s="41">
        <f t="shared" si="1"/>
        <v>0</v>
      </c>
      <c r="H12" s="41"/>
      <c r="I12" s="41"/>
      <c r="J12" s="23"/>
    </row>
    <row r="13" spans="1:10" x14ac:dyDescent="0.2">
      <c r="A13" s="53" t="s">
        <v>34</v>
      </c>
      <c r="B13" s="23"/>
      <c r="C13" s="56"/>
      <c r="D13" s="57"/>
      <c r="E13" s="41"/>
      <c r="F13" s="41">
        <f t="shared" si="0"/>
        <v>0</v>
      </c>
      <c r="G13" s="41">
        <f t="shared" si="1"/>
        <v>0</v>
      </c>
      <c r="H13" s="41"/>
      <c r="I13" s="41"/>
      <c r="J13" s="23"/>
    </row>
    <row r="14" spans="1:10" x14ac:dyDescent="0.2">
      <c r="A14" s="53" t="s">
        <v>15</v>
      </c>
      <c r="B14" s="23"/>
      <c r="C14" s="56"/>
      <c r="D14" s="57"/>
      <c r="E14" s="41"/>
      <c r="F14" s="41">
        <f t="shared" si="0"/>
        <v>0</v>
      </c>
      <c r="G14" s="41">
        <f t="shared" si="1"/>
        <v>0</v>
      </c>
      <c r="H14" s="41"/>
      <c r="I14" s="41"/>
      <c r="J14" s="23"/>
    </row>
    <row r="15" spans="1:10" x14ac:dyDescent="0.2">
      <c r="A15" s="53" t="s">
        <v>54</v>
      </c>
      <c r="B15" s="23"/>
      <c r="C15" s="56"/>
      <c r="D15" s="57"/>
      <c r="E15" s="41"/>
      <c r="F15" s="41"/>
      <c r="G15" s="41">
        <f t="shared" si="1"/>
        <v>0</v>
      </c>
      <c r="H15" s="41"/>
      <c r="I15" s="41"/>
      <c r="J15" s="23"/>
    </row>
    <row r="16" spans="1:10" ht="27.95" customHeight="1" x14ac:dyDescent="0.2">
      <c r="A16" s="36"/>
      <c r="B16" s="33" t="s">
        <v>41</v>
      </c>
      <c r="C16" s="28"/>
      <c r="D16" s="14"/>
      <c r="E16" s="58"/>
      <c r="F16" s="41">
        <f>SUM(F9:F15)</f>
        <v>0</v>
      </c>
      <c r="G16" s="41">
        <f t="shared" si="1"/>
        <v>0</v>
      </c>
      <c r="H16" s="41"/>
      <c r="I16" s="41"/>
      <c r="J16" s="23"/>
    </row>
    <row r="17" spans="1:10" ht="27.95" customHeight="1" x14ac:dyDescent="0.2">
      <c r="A17" s="45"/>
      <c r="B17" s="46"/>
      <c r="C17" s="48"/>
      <c r="D17" s="49"/>
      <c r="E17" s="50"/>
      <c r="F17" s="49"/>
      <c r="G17" s="49"/>
      <c r="H17" s="49"/>
      <c r="I17" s="51"/>
      <c r="J17" s="52"/>
    </row>
  </sheetData>
  <mergeCells count="11">
    <mergeCell ref="J5:J6"/>
    <mergeCell ref="A2:J2"/>
    <mergeCell ref="A3:J3"/>
    <mergeCell ref="A5:A6"/>
    <mergeCell ref="B5:B6"/>
    <mergeCell ref="C5:C6"/>
    <mergeCell ref="D5:D6"/>
    <mergeCell ref="E5:E6"/>
    <mergeCell ref="F5:F6"/>
    <mergeCell ref="G5:H5"/>
    <mergeCell ref="I5:I6"/>
  </mergeCells>
  <pageMargins left="0.118110236220472" right="0" top="3.9370078740157501E-2" bottom="0" header="0" footer="0"/>
  <pageSetup paperSize="9" firstPageNumber="2"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0. Tong hop</vt:lpstr>
      <vt:lpstr>A. Chi thù lao</vt:lpstr>
      <vt:lpstr>B. Chi nguyên liệu</vt:lpstr>
      <vt:lpstr>C. Chi sửa chữa, mua sắm TS</vt:lpstr>
      <vt:lpstr>D. Chi hội thảo</vt:lpstr>
      <vt:lpstr>E. Chi dịch vụ thuê ngoài</vt:lpstr>
      <vt:lpstr>F. Chi khảo sát</vt:lpstr>
      <vt:lpstr>G. Chi VPP</vt:lpstr>
      <vt:lpstr>I. Chi khác</vt:lpstr>
      <vt:lpstr>'A. Chi thù lao'!Print_Area</vt:lpstr>
      <vt:lpstr>'B. Chi nguyên liệu'!Print_Area</vt:lpstr>
      <vt:lpstr>'C. Chi sửa chữa, mua sắm TS'!Print_Area</vt:lpstr>
      <vt:lpstr>'D. Chi hội thảo'!Print_Area</vt:lpstr>
      <vt:lpstr>'E. Chi dịch vụ thuê ngoài'!Print_Area</vt:lpstr>
      <vt:lpstr>'F. Chi khảo sát'!Print_Area</vt:lpstr>
      <vt:lpstr>'G. Chi VPP'!Print_Area</vt:lpstr>
      <vt:lpstr>'I. Chi khác'!Print_Area</vt:lpstr>
      <vt:lpstr>'A. Chi thù lao'!Print_Titles</vt:lpstr>
      <vt:lpstr>'B. Chi nguyên liệu'!Print_Titles</vt:lpstr>
      <vt:lpstr>'C. Chi sửa chữa, mua sắm TS'!Print_Titles</vt:lpstr>
      <vt:lpstr>'D. Chi hội thảo'!Print_Titles</vt:lpstr>
      <vt:lpstr>'E. Chi dịch vụ thuê ngoài'!Print_Titles</vt:lpstr>
      <vt:lpstr>'F. Chi khảo sát'!Print_Titles</vt:lpstr>
      <vt:lpstr>'G. Chi VPP'!Print_Titles</vt:lpstr>
      <vt:lpstr>'I. Chi khác'!Print_Titles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dc:creator>
  <cp:lastModifiedBy>Windows User</cp:lastModifiedBy>
  <cp:lastPrinted>2023-12-25T07:35:17Z</cp:lastPrinted>
  <dcterms:created xsi:type="dcterms:W3CDTF">2017-07-10T01:33:10Z</dcterms:created>
  <dcterms:modified xsi:type="dcterms:W3CDTF">2024-01-16T09:14:17Z</dcterms:modified>
</cp:coreProperties>
</file>